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тр1" sheetId="1" r:id="rId1"/>
  </sheets>
  <definedNames>
    <definedName name="_xlnm.Print_Area" localSheetId="0">'стр1'!$A$1:$DE$72</definedName>
  </definedNames>
  <calcPr fullCalcOnLoad="1"/>
</workbook>
</file>

<file path=xl/sharedStrings.xml><?xml version="1.0" encoding="utf-8"?>
<sst xmlns="http://schemas.openxmlformats.org/spreadsheetml/2006/main" count="131" uniqueCount="123">
  <si>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</si>
  <si>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</si>
  <si>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</si>
  <si>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</si>
  <si>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</si>
  <si>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</si>
  <si>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"</t>
  </si>
  <si>
    <t>г.</t>
  </si>
  <si>
    <t>Почтовый адрес</t>
  </si>
  <si>
    <t>Номер п/п</t>
  </si>
  <si>
    <t>Главный бухгалтер</t>
  </si>
  <si>
    <t>М.П.</t>
  </si>
  <si>
    <t>Исполнитель</t>
  </si>
  <si>
    <t>Телефон:</t>
  </si>
  <si>
    <t xml:space="preserve">Руководитель </t>
  </si>
  <si>
    <t>(тыс. руб.)</t>
  </si>
  <si>
    <t>Квартальная/Годовая</t>
  </si>
  <si>
    <t>Средства акционеров (участников)</t>
  </si>
  <si>
    <t>Эмиссионный доход</t>
  </si>
  <si>
    <t>I</t>
  </si>
  <si>
    <t>Переоценка основных средств</t>
  </si>
  <si>
    <t>Прибыль к распределению (убыток) за отчетный период</t>
  </si>
  <si>
    <t>II</t>
  </si>
  <si>
    <t>III</t>
  </si>
  <si>
    <t>IV</t>
  </si>
  <si>
    <t>БУХГАЛТЕРСКИЙ БАЛАНС</t>
  </si>
  <si>
    <t>(публикуемая форма)</t>
  </si>
  <si>
    <t>на "</t>
  </si>
  <si>
    <t>Кредитной организации</t>
  </si>
  <si>
    <t>Код формы 0409806</t>
  </si>
  <si>
    <t>Наименование статьи</t>
  </si>
  <si>
    <t>АКТИВЫ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</si>
  <si>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</si>
  <si>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</si>
  <si>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</si>
  <si>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</si>
  <si>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</si>
  <si>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</si>
  <si>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</si>
  <si>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Чистые вложения в торговые ценные бумаги</t>
  </si>
  <si>
    <t>5</t>
  </si>
  <si>
    <t>Чистая ссудная задолженность</t>
  </si>
  <si>
    <t>6</t>
  </si>
  <si>
    <t>Чистые вложения в инвестиционные ценные бумаги, удерживаемые до погашения</t>
  </si>
  <si>
    <t>7</t>
  </si>
  <si>
    <t>Чистые вложения в ценные бумаги, имеющиеся в наличии для продажи</t>
  </si>
  <si>
    <t>8</t>
  </si>
  <si>
    <t>Основные средства, нематериальные активы и материальные запасы</t>
  </si>
  <si>
    <t>9</t>
  </si>
  <si>
    <t>Требования по получению процентов</t>
  </si>
  <si>
    <t>10</t>
  </si>
  <si>
    <t>Прочие активы</t>
  </si>
  <si>
    <t>11</t>
  </si>
  <si>
    <t>Всего активов</t>
  </si>
  <si>
    <t>ПАССИВЫ</t>
  </si>
  <si>
    <t>12</t>
  </si>
  <si>
    <t>Кредиты Центрального банка Российской Федерации</t>
  </si>
  <si>
    <t>13</t>
  </si>
  <si>
    <t>Средства кредитных организаций</t>
  </si>
  <si>
    <t>14</t>
  </si>
  <si>
    <t>Средства клиентов (некредитных организаций)</t>
  </si>
  <si>
    <t>14.1</t>
  </si>
  <si>
    <t>Вклады физических лиц</t>
  </si>
  <si>
    <t>15</t>
  </si>
  <si>
    <t>Выпущенные долговые обязательства</t>
  </si>
  <si>
    <t>16</t>
  </si>
  <si>
    <t>Обязательства по уплате процентов</t>
  </si>
  <si>
    <t>17</t>
  </si>
  <si>
    <t>Прочие обязательства</t>
  </si>
  <si>
    <t>18</t>
  </si>
  <si>
    <t>Резервы на возможные потери по условным обязательствам кредитного характера, прочим возможным потерям и по операциям с резидентами офшорных зон</t>
  </si>
  <si>
    <t>19</t>
  </si>
  <si>
    <t>Всего обязательств</t>
  </si>
  <si>
    <t>ИСТОЧНИКИ СОБСТВЕННЫХ СРЕДСТВ</t>
  </si>
  <si>
    <t>20</t>
  </si>
  <si>
    <t>20.1</t>
  </si>
  <si>
    <t>Зарегистрированные обыкновенные акции и доли</t>
  </si>
  <si>
    <t>20.2</t>
  </si>
  <si>
    <t>Зарегистрированные привилегированные акции</t>
  </si>
  <si>
    <t>20.3</t>
  </si>
  <si>
    <t>Незарегистрированный уставный капитал неакционерных кредитных организаций</t>
  </si>
  <si>
    <t>21</t>
  </si>
  <si>
    <t>Собственные акции, выкупленные у акционеров</t>
  </si>
  <si>
    <t>22</t>
  </si>
  <si>
    <t>23</t>
  </si>
  <si>
    <t>24</t>
  </si>
  <si>
    <t>Расходы будущих периодов и предстоящие выплаты, влияющие на собственные средства (капитал)</t>
  </si>
  <si>
    <t>25</t>
  </si>
  <si>
    <t>Фонды и неиспользованная прибыль прошлых лет в распоряжении кредитной организации (непогашенные убытки прошлых лет)</t>
  </si>
  <si>
    <t>26</t>
  </si>
  <si>
    <t>27</t>
  </si>
  <si>
    <t>Всего источников собственных средств</t>
  </si>
  <si>
    <t>28</t>
  </si>
  <si>
    <t>Всего пассивов</t>
  </si>
  <si>
    <t>Данные на отчетную дату</t>
  </si>
  <si>
    <t>Данные на начало отчетного года</t>
  </si>
  <si>
    <t>ВНЕБАЛАНСОВЫЕ ОБЯЗАТЕЛЬСТВА</t>
  </si>
  <si>
    <t>29</t>
  </si>
  <si>
    <t>Безотзывные обязательства кредитной организации</t>
  </si>
  <si>
    <t>Гарантии, выданные кредитной организацией</t>
  </si>
  <si>
    <t>30</t>
  </si>
  <si>
    <t>V</t>
  </si>
  <si>
    <t>СЧЕТА ДОВЕРИТЕЛЬНОГО УПРАВЛЕНИЯ</t>
  </si>
  <si>
    <t>АКТИВНЫЕ СЧЕТА</t>
  </si>
  <si>
    <t xml:space="preserve"> г.</t>
  </si>
  <si>
    <t>98</t>
  </si>
  <si>
    <t>31452865</t>
  </si>
  <si>
    <t>1031403918138</t>
  </si>
  <si>
    <t>2602</t>
  </si>
  <si>
    <t>049805770</t>
  </si>
  <si>
    <t>01</t>
  </si>
  <si>
    <t>апреля</t>
  </si>
  <si>
    <t>2005</t>
  </si>
  <si>
    <t>АКБ "Алмазэргиэнбанк" ОАО</t>
  </si>
  <si>
    <t>677000, Россия, Республика Саха (Якутия), г.Якутск, пр. Ленина,1</t>
  </si>
  <si>
    <t>Операции, подлежащие отражению по статьям раздела V "Счета</t>
  </si>
  <si>
    <t>доверительного управления", не осуществлялись</t>
  </si>
  <si>
    <t>Миронов Александр Степанович</t>
  </si>
  <si>
    <t>Басова Ирина Николаевна</t>
  </si>
  <si>
    <t>Тимофеева Н.П.</t>
  </si>
  <si>
    <t>35-52-83</t>
  </si>
  <si>
    <t>Акционерный Коммерческий Банк "Алмазэргиэнбанк" Открытое акционерное общество</t>
  </si>
  <si>
    <t>мая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</si>
</sst>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9.5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E71"/>
  <sheetViews>
    <sheetView tabSelected="1" view="pageBreakPreview" zoomScaleSheetLayoutView="100" workbookViewId="0" topLeftCell="A52">
      <selection activeCell="V67" sqref="V67:BC67"/>
    </sheetView>
  </sheetViews>
  <sheetFormatPr defaultColWidth="9.00390625" defaultRowHeight="12.75"/>
  <cols>
    <col min="1" max="108" width="0.875" style="0" customWidth="1"/>
    <col min="109" max="109" width="1.75390625" style="0" customWidth="1"/>
    <col min="110" max="16384" width="0.875" style="0" customWidth="1"/>
  </cols>
  <sheetData>
    <row r="1" ht="3" customHeight="1"/>
    <row r="2" spans="26:109" ht="12.75">
      <c r="Z2" s="48" t="s">
        <v>3</v>
      </c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50"/>
      <c r="AN2" s="54" t="s">
        <v>5</v>
      </c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6"/>
    </row>
    <row r="3" spans="23:109" s="1" customFormat="1" ht="24" customHeight="1">
      <c r="W3" s="2"/>
      <c r="Z3" s="51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45" t="s">
        <v>4</v>
      </c>
      <c r="AO3" s="45"/>
      <c r="AP3" s="45"/>
      <c r="AQ3" s="45"/>
      <c r="AR3" s="45"/>
      <c r="AS3" s="45"/>
      <c r="AT3" s="45"/>
      <c r="AU3" s="45"/>
      <c r="AV3" s="45"/>
      <c r="AW3" s="45"/>
      <c r="AX3" s="46"/>
      <c r="AY3" s="44" t="s">
        <v>2</v>
      </c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6"/>
      <c r="BW3" s="44" t="s">
        <v>1</v>
      </c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6"/>
      <c r="CU3" s="57" t="s">
        <v>0</v>
      </c>
      <c r="CV3" s="58"/>
      <c r="CW3" s="58"/>
      <c r="CX3" s="58"/>
      <c r="CY3" s="58"/>
      <c r="CZ3" s="58"/>
      <c r="DA3" s="58"/>
      <c r="DB3" s="58"/>
      <c r="DC3" s="58"/>
      <c r="DD3" s="58"/>
      <c r="DE3" s="59"/>
    </row>
    <row r="4" spans="26:109" ht="12.75">
      <c r="Z4" s="60" t="s">
        <v>105</v>
      </c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 t="s">
        <v>106</v>
      </c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 t="s">
        <v>107</v>
      </c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 t="s">
        <v>108</v>
      </c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 t="s">
        <v>109</v>
      </c>
      <c r="CV4" s="60"/>
      <c r="CW4" s="60"/>
      <c r="CX4" s="60"/>
      <c r="CY4" s="60"/>
      <c r="CZ4" s="60"/>
      <c r="DA4" s="60"/>
      <c r="DB4" s="60"/>
      <c r="DC4" s="60"/>
      <c r="DD4" s="60"/>
      <c r="DE4" s="60"/>
    </row>
    <row r="5" ht="9" customHeight="1"/>
    <row r="6" spans="1:109" s="3" customFormat="1" ht="15.75" customHeight="1">
      <c r="A6" s="47" t="s">
        <v>25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</row>
    <row r="7" spans="1:109" s="3" customFormat="1" ht="14.25" customHeight="1">
      <c r="A7" s="47" t="s">
        <v>26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</row>
    <row r="8" spans="41:75" s="4" customFormat="1" ht="14.25" customHeight="1">
      <c r="AO8" s="5" t="s">
        <v>27</v>
      </c>
      <c r="AP8" s="62" t="s">
        <v>110</v>
      </c>
      <c r="AQ8" s="62"/>
      <c r="AR8" s="62"/>
      <c r="AS8" s="62"/>
      <c r="AT8" s="4" t="s">
        <v>6</v>
      </c>
      <c r="AW8" s="63" t="s">
        <v>111</v>
      </c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M8" s="62" t="s">
        <v>112</v>
      </c>
      <c r="BN8" s="62"/>
      <c r="BO8" s="62"/>
      <c r="BP8" s="62"/>
      <c r="BQ8" s="62"/>
      <c r="BR8" s="62"/>
      <c r="BS8" s="62"/>
      <c r="BT8" s="6"/>
      <c r="BU8" s="4" t="s">
        <v>7</v>
      </c>
      <c r="BW8"/>
    </row>
    <row r="9" ht="9" customHeight="1"/>
    <row r="10" spans="1:107" s="7" customFormat="1" ht="12.75">
      <c r="A10" s="7" t="s">
        <v>28</v>
      </c>
      <c r="Y10" s="64" t="s">
        <v>121</v>
      </c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</row>
    <row r="11" spans="25:85" s="1" customFormat="1" ht="11.25">
      <c r="Y11" s="61" t="s">
        <v>113</v>
      </c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</row>
    <row r="12" spans="1:85" s="7" customFormat="1" ht="12.75">
      <c r="A12" s="7" t="s">
        <v>8</v>
      </c>
      <c r="R12" s="65" t="s">
        <v>114</v>
      </c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</row>
    <row r="13" spans="18:109" s="7" customFormat="1" ht="12.75">
      <c r="R13" s="8"/>
      <c r="DE13" s="9" t="s">
        <v>29</v>
      </c>
    </row>
    <row r="14" s="7" customFormat="1" ht="12.75">
      <c r="DE14" s="9" t="s">
        <v>16</v>
      </c>
    </row>
    <row r="15" s="7" customFormat="1" ht="12.75">
      <c r="DE15" s="9" t="s">
        <v>15</v>
      </c>
    </row>
    <row r="16" spans="1:109" s="7" customFormat="1" ht="3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</row>
    <row r="17" spans="1:109" s="1" customFormat="1" ht="23.25" customHeight="1">
      <c r="A17" s="44" t="s">
        <v>9</v>
      </c>
      <c r="B17" s="45"/>
      <c r="C17" s="45"/>
      <c r="D17" s="45"/>
      <c r="E17" s="45"/>
      <c r="F17" s="45"/>
      <c r="G17" s="46"/>
      <c r="H17" s="44" t="s">
        <v>30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6"/>
      <c r="CB17" s="44" t="s">
        <v>94</v>
      </c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6"/>
      <c r="CO17" s="44" t="s">
        <v>95</v>
      </c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6"/>
    </row>
    <row r="18" spans="1:109" s="1" customFormat="1" ht="12" customHeight="1">
      <c r="A18" s="23">
        <v>1</v>
      </c>
      <c r="B18" s="23"/>
      <c r="C18" s="23"/>
      <c r="D18" s="23"/>
      <c r="E18" s="23"/>
      <c r="F18" s="23"/>
      <c r="G18" s="23"/>
      <c r="H18" s="23">
        <v>2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>
        <v>3</v>
      </c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>
        <v>4</v>
      </c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</row>
    <row r="19" spans="1:109" s="1" customFormat="1" ht="12" customHeight="1">
      <c r="A19" s="25" t="s">
        <v>19</v>
      </c>
      <c r="B19" s="26"/>
      <c r="C19" s="26"/>
      <c r="D19" s="26"/>
      <c r="E19" s="26"/>
      <c r="F19" s="26"/>
      <c r="G19" s="27"/>
      <c r="H19" s="13"/>
      <c r="I19" s="29" t="s">
        <v>31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30"/>
      <c r="CB19" s="16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8"/>
      <c r="CO19" s="16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8"/>
    </row>
    <row r="20" spans="1:109" s="1" customFormat="1" ht="12" customHeight="1">
      <c r="A20" s="25">
        <v>1</v>
      </c>
      <c r="B20" s="26"/>
      <c r="C20" s="26"/>
      <c r="D20" s="26"/>
      <c r="E20" s="26"/>
      <c r="F20" s="26"/>
      <c r="G20" s="27"/>
      <c r="H20" s="13"/>
      <c r="I20" s="19" t="s">
        <v>32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20"/>
      <c r="CB20" s="16">
        <f>53527+13516+2369</f>
        <v>69412</v>
      </c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8"/>
      <c r="CO20" s="16">
        <v>81544</v>
      </c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8"/>
    </row>
    <row r="21" spans="1:109" s="1" customFormat="1" ht="12" customHeight="1">
      <c r="A21" s="25">
        <v>2</v>
      </c>
      <c r="B21" s="26"/>
      <c r="C21" s="26"/>
      <c r="D21" s="26"/>
      <c r="E21" s="26"/>
      <c r="F21" s="26"/>
      <c r="G21" s="27"/>
      <c r="H21" s="13"/>
      <c r="I21" s="19" t="s">
        <v>33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20"/>
      <c r="CB21" s="16">
        <f>1057048+162630+1037</f>
        <v>1220715</v>
      </c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8"/>
      <c r="CO21" s="16">
        <v>1343092</v>
      </c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8"/>
    </row>
    <row r="22" spans="1:109" s="1" customFormat="1" ht="12" customHeight="1">
      <c r="A22" s="25" t="s">
        <v>34</v>
      </c>
      <c r="B22" s="26"/>
      <c r="C22" s="26"/>
      <c r="D22" s="26"/>
      <c r="E22" s="26"/>
      <c r="F22" s="26"/>
      <c r="G22" s="27"/>
      <c r="H22" s="13"/>
      <c r="I22" s="19" t="s">
        <v>35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20"/>
      <c r="CB22" s="16">
        <f>162630+1037</f>
        <v>163667</v>
      </c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8"/>
      <c r="CO22" s="16">
        <v>21868</v>
      </c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8"/>
    </row>
    <row r="23" spans="1:109" s="1" customFormat="1" ht="12" customHeight="1">
      <c r="A23" s="25" t="s">
        <v>36</v>
      </c>
      <c r="B23" s="26"/>
      <c r="C23" s="26"/>
      <c r="D23" s="26"/>
      <c r="E23" s="26"/>
      <c r="F23" s="26"/>
      <c r="G23" s="27"/>
      <c r="H23" s="13"/>
      <c r="I23" s="19" t="s">
        <v>37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20"/>
      <c r="CB23" s="16">
        <f>253113+139-7</f>
        <v>253245</v>
      </c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8"/>
      <c r="CO23" s="16">
        <v>211251</v>
      </c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8"/>
    </row>
    <row r="24" spans="1:109" s="1" customFormat="1" ht="12" customHeight="1">
      <c r="A24" s="25" t="s">
        <v>38</v>
      </c>
      <c r="B24" s="26"/>
      <c r="C24" s="26"/>
      <c r="D24" s="26"/>
      <c r="E24" s="26"/>
      <c r="F24" s="26"/>
      <c r="G24" s="27"/>
      <c r="H24" s="13"/>
      <c r="I24" s="19" t="s">
        <v>39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20"/>
      <c r="CB24" s="16">
        <v>50847</v>
      </c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8"/>
      <c r="CO24" s="16">
        <v>1735</v>
      </c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8"/>
    </row>
    <row r="25" spans="1:109" s="1" customFormat="1" ht="12" customHeight="1">
      <c r="A25" s="25" t="s">
        <v>40</v>
      </c>
      <c r="B25" s="26"/>
      <c r="C25" s="26"/>
      <c r="D25" s="26"/>
      <c r="E25" s="26"/>
      <c r="F25" s="26"/>
      <c r="G25" s="27"/>
      <c r="H25" s="13"/>
      <c r="I25" s="19" t="s">
        <v>41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20"/>
      <c r="CB25" s="16">
        <f>1800000+423+4020+53350+62800+5824+1252+1900+19500+20657+109244+5943+5000+1000+289+3000+17044+5000+151+2687+5620+16065+71078+8271+6300+25+558+5310+28708+18607+69391+175+923+2197+5000+1974+2744+2445+101000+33766+273544+19748+57710+12780+54629+21198+16754-(7589+16993)+194-3876</f>
        <v>2927340</v>
      </c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8"/>
      <c r="CO25" s="16">
        <v>691169</v>
      </c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8"/>
    </row>
    <row r="26" spans="1:109" s="1" customFormat="1" ht="12" customHeight="1">
      <c r="A26" s="25" t="s">
        <v>42</v>
      </c>
      <c r="B26" s="26"/>
      <c r="C26" s="26"/>
      <c r="D26" s="26"/>
      <c r="E26" s="26"/>
      <c r="F26" s="26"/>
      <c r="G26" s="27"/>
      <c r="H26" s="13"/>
      <c r="I26" s="19" t="s">
        <v>43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20"/>
      <c r="CB26" s="16">
        <f>602+139</f>
        <v>741</v>
      </c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8"/>
      <c r="CO26" s="16">
        <v>139</v>
      </c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8"/>
    </row>
    <row r="27" spans="1:109" s="1" customFormat="1" ht="12" customHeight="1">
      <c r="A27" s="25" t="s">
        <v>44</v>
      </c>
      <c r="B27" s="26"/>
      <c r="C27" s="26"/>
      <c r="D27" s="26"/>
      <c r="E27" s="26"/>
      <c r="F27" s="26"/>
      <c r="G27" s="27"/>
      <c r="H27" s="13"/>
      <c r="I27" s="19" t="s">
        <v>45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20"/>
      <c r="CB27" s="16">
        <f>139+490+20412+2486+220-20-490-139-114</f>
        <v>22984</v>
      </c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8"/>
      <c r="CO27" s="16">
        <v>20575</v>
      </c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8"/>
    </row>
    <row r="28" spans="1:109" s="1" customFormat="1" ht="12" customHeight="1">
      <c r="A28" s="25" t="s">
        <v>46</v>
      </c>
      <c r="B28" s="26"/>
      <c r="C28" s="26"/>
      <c r="D28" s="26"/>
      <c r="E28" s="26"/>
      <c r="F28" s="26"/>
      <c r="G28" s="27"/>
      <c r="H28" s="13"/>
      <c r="I28" s="19" t="s">
        <v>47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20"/>
      <c r="CB28" s="16">
        <f>114117+130-12882+8150+19+122+677+2646+36</f>
        <v>113015</v>
      </c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8"/>
      <c r="CO28" s="16">
        <v>104370</v>
      </c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8"/>
    </row>
    <row r="29" spans="1:109" s="1" customFormat="1" ht="12" customHeight="1">
      <c r="A29" s="25" t="s">
        <v>48</v>
      </c>
      <c r="B29" s="26"/>
      <c r="C29" s="26"/>
      <c r="D29" s="26"/>
      <c r="E29" s="26"/>
      <c r="F29" s="26"/>
      <c r="G29" s="27"/>
      <c r="H29" s="13"/>
      <c r="I29" s="19" t="s">
        <v>49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20"/>
      <c r="CB29" s="16">
        <f>37+119+59+194-194</f>
        <v>215</v>
      </c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8"/>
      <c r="CO29" s="16">
        <v>222</v>
      </c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8"/>
    </row>
    <row r="30" spans="1:109" s="1" customFormat="1" ht="12" customHeight="1">
      <c r="A30" s="25" t="s">
        <v>50</v>
      </c>
      <c r="B30" s="26"/>
      <c r="C30" s="26"/>
      <c r="D30" s="26"/>
      <c r="E30" s="26"/>
      <c r="F30" s="26"/>
      <c r="G30" s="27"/>
      <c r="H30" s="13"/>
      <c r="I30" s="19" t="s">
        <v>51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20"/>
      <c r="CB30" s="16">
        <f>7+39872+3831+10+32277+348+96+568+3928+111+1047-1334</f>
        <v>80761</v>
      </c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8"/>
      <c r="CO30" s="16">
        <v>51212</v>
      </c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8"/>
    </row>
    <row r="31" spans="1:109" s="1" customFormat="1" ht="12" customHeight="1">
      <c r="A31" s="36" t="s">
        <v>52</v>
      </c>
      <c r="B31" s="37"/>
      <c r="C31" s="37"/>
      <c r="D31" s="37"/>
      <c r="E31" s="37"/>
      <c r="F31" s="37"/>
      <c r="G31" s="38"/>
      <c r="H31" s="14"/>
      <c r="I31" s="34" t="s">
        <v>53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5"/>
      <c r="CB31" s="31">
        <f>CB20+CB21+CB23+CB24+CB25+CB26+CB27+CB28+CB29+CB30</f>
        <v>4739275</v>
      </c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3"/>
      <c r="CO31" s="31">
        <f>CO20+CO21+CO23+CO24+CO25+CO26+CO27+CO28+CO29+CO30</f>
        <v>2505309</v>
      </c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3"/>
    </row>
    <row r="32" spans="1:109" s="1" customFormat="1" ht="12" customHeight="1">
      <c r="A32" s="25" t="s">
        <v>22</v>
      </c>
      <c r="B32" s="26"/>
      <c r="C32" s="26"/>
      <c r="D32" s="26"/>
      <c r="E32" s="26"/>
      <c r="F32" s="26"/>
      <c r="G32" s="27"/>
      <c r="H32" s="13"/>
      <c r="I32" s="29" t="s">
        <v>54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30"/>
      <c r="CB32" s="16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8"/>
      <c r="CO32" s="16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8"/>
    </row>
    <row r="33" spans="1:109" s="1" customFormat="1" ht="12" customHeight="1">
      <c r="A33" s="25" t="s">
        <v>55</v>
      </c>
      <c r="B33" s="26"/>
      <c r="C33" s="26"/>
      <c r="D33" s="26"/>
      <c r="E33" s="26"/>
      <c r="F33" s="26"/>
      <c r="G33" s="27"/>
      <c r="H33" s="13"/>
      <c r="I33" s="19" t="s">
        <v>56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20"/>
      <c r="CB33" s="16">
        <v>0</v>
      </c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8"/>
      <c r="CO33" s="16">
        <v>0</v>
      </c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8"/>
    </row>
    <row r="34" spans="1:109" s="1" customFormat="1" ht="12" customHeight="1">
      <c r="A34" s="25" t="s">
        <v>57</v>
      </c>
      <c r="B34" s="26"/>
      <c r="C34" s="26"/>
      <c r="D34" s="26"/>
      <c r="E34" s="26"/>
      <c r="F34" s="26"/>
      <c r="G34" s="27"/>
      <c r="H34" s="13"/>
      <c r="I34" s="19" t="s">
        <v>58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20"/>
      <c r="CB34" s="16">
        <f>2</f>
        <v>2</v>
      </c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8"/>
      <c r="CO34" s="16">
        <v>2</v>
      </c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8"/>
    </row>
    <row r="35" spans="1:109" s="1" customFormat="1" ht="12" customHeight="1">
      <c r="A35" s="25" t="s">
        <v>59</v>
      </c>
      <c r="B35" s="26"/>
      <c r="C35" s="26"/>
      <c r="D35" s="26"/>
      <c r="E35" s="26"/>
      <c r="F35" s="26"/>
      <c r="G35" s="27"/>
      <c r="H35" s="13"/>
      <c r="I35" s="19" t="s">
        <v>60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20"/>
      <c r="CB35" s="16">
        <f>2322+1530+1919+7400+3501+12939+594+28085+35+2438031+1204430+194+244678+20725+20986+12+30+46+34+939+757+1000+77+180+2806+1500+64855+10+348+6000+1000+94444+18695+16749+7534+38919+127763+47354+16326+545+17+100000+18000+250+50</f>
        <v>4553609</v>
      </c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8"/>
      <c r="CO35" s="16">
        <v>2315478</v>
      </c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8"/>
    </row>
    <row r="36" spans="1:109" s="1" customFormat="1" ht="12" customHeight="1">
      <c r="A36" s="25" t="s">
        <v>61</v>
      </c>
      <c r="B36" s="26"/>
      <c r="C36" s="26"/>
      <c r="D36" s="26"/>
      <c r="E36" s="26"/>
      <c r="F36" s="26"/>
      <c r="G36" s="27"/>
      <c r="H36" s="13"/>
      <c r="I36" s="19" t="s">
        <v>62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20"/>
      <c r="CB36" s="16">
        <f>16749+7534+38919+127763+47354+16326+545+17</f>
        <v>255207</v>
      </c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8"/>
      <c r="CO36" s="16">
        <v>198596</v>
      </c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8"/>
    </row>
    <row r="37" spans="1:109" s="1" customFormat="1" ht="12" customHeight="1">
      <c r="A37" s="25" t="s">
        <v>63</v>
      </c>
      <c r="B37" s="26"/>
      <c r="C37" s="26"/>
      <c r="D37" s="26"/>
      <c r="E37" s="26"/>
      <c r="F37" s="26"/>
      <c r="G37" s="27"/>
      <c r="H37" s="13"/>
      <c r="I37" s="19" t="s">
        <v>64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20"/>
      <c r="CB37" s="16">
        <f>17144+210+1022+3210+5500+100</f>
        <v>27186</v>
      </c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8"/>
      <c r="CO37" s="16">
        <v>47107</v>
      </c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8"/>
    </row>
    <row r="38" spans="1:109" s="1" customFormat="1" ht="12" customHeight="1">
      <c r="A38" s="25" t="s">
        <v>65</v>
      </c>
      <c r="B38" s="26"/>
      <c r="C38" s="26"/>
      <c r="D38" s="26"/>
      <c r="E38" s="26"/>
      <c r="F38" s="26"/>
      <c r="G38" s="27"/>
      <c r="H38" s="13"/>
      <c r="I38" s="19" t="s">
        <v>66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6">
        <f>3525+183</f>
        <v>3708</v>
      </c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8"/>
      <c r="CO38" s="16">
        <v>2620</v>
      </c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8"/>
    </row>
    <row r="39" spans="1:109" s="1" customFormat="1" ht="12" customHeight="1">
      <c r="A39" s="25" t="s">
        <v>67</v>
      </c>
      <c r="B39" s="26"/>
      <c r="C39" s="26"/>
      <c r="D39" s="26"/>
      <c r="E39" s="26"/>
      <c r="F39" s="26"/>
      <c r="G39" s="27"/>
      <c r="H39" s="13"/>
      <c r="I39" s="19" t="s">
        <v>68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6">
        <f>3862+8+5784+1021+1115+1490+3+197+3+7+1</f>
        <v>13491</v>
      </c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8"/>
      <c r="CO39" s="16">
        <v>8313</v>
      </c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8"/>
    </row>
    <row r="40" spans="1:109" s="1" customFormat="1" ht="22.5" customHeight="1">
      <c r="A40" s="41" t="s">
        <v>69</v>
      </c>
      <c r="B40" s="42"/>
      <c r="C40" s="42"/>
      <c r="D40" s="42"/>
      <c r="E40" s="42"/>
      <c r="F40" s="42"/>
      <c r="G40" s="43"/>
      <c r="H40" s="11"/>
      <c r="I40" s="39" t="s">
        <v>70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40"/>
      <c r="CB40" s="16">
        <f>3876+1181+114+335-3876-114-1334</f>
        <v>182</v>
      </c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8"/>
      <c r="CO40" s="16">
        <v>194</v>
      </c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8"/>
    </row>
    <row r="41" spans="1:109" s="1" customFormat="1" ht="12" customHeight="1">
      <c r="A41" s="25" t="s">
        <v>71</v>
      </c>
      <c r="B41" s="26"/>
      <c r="C41" s="26"/>
      <c r="D41" s="26"/>
      <c r="E41" s="26"/>
      <c r="F41" s="26"/>
      <c r="G41" s="27"/>
      <c r="H41" s="13"/>
      <c r="I41" s="19" t="s">
        <v>72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20"/>
      <c r="CB41" s="16">
        <f>CB33+CB34+CB35+CB37+CB38+CB39+CB40</f>
        <v>4598178</v>
      </c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8"/>
      <c r="CO41" s="16">
        <f>CO33+CO34+CO35+CO37+CO38+CO39+CO40</f>
        <v>2373714</v>
      </c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8"/>
    </row>
    <row r="42" spans="1:109" s="1" customFormat="1" ht="12" customHeight="1">
      <c r="A42" s="25" t="s">
        <v>23</v>
      </c>
      <c r="B42" s="26"/>
      <c r="C42" s="26"/>
      <c r="D42" s="26"/>
      <c r="E42" s="26"/>
      <c r="F42" s="26"/>
      <c r="G42" s="27"/>
      <c r="H42" s="13"/>
      <c r="I42" s="29" t="s">
        <v>73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30"/>
      <c r="CB42" s="16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8"/>
      <c r="CO42" s="16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8"/>
    </row>
    <row r="43" spans="1:109" s="1" customFormat="1" ht="12" customHeight="1">
      <c r="A43" s="25" t="s">
        <v>74</v>
      </c>
      <c r="B43" s="26"/>
      <c r="C43" s="26"/>
      <c r="D43" s="26"/>
      <c r="E43" s="26"/>
      <c r="F43" s="26"/>
      <c r="G43" s="27"/>
      <c r="H43" s="13"/>
      <c r="I43" s="19" t="s">
        <v>17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20"/>
      <c r="CB43" s="16">
        <f>105047+8892+11</f>
        <v>113950</v>
      </c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8"/>
      <c r="CO43" s="16">
        <v>113950</v>
      </c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8"/>
    </row>
    <row r="44" spans="1:109" s="1" customFormat="1" ht="12" customHeight="1">
      <c r="A44" s="25" t="s">
        <v>75</v>
      </c>
      <c r="B44" s="26"/>
      <c r="C44" s="26"/>
      <c r="D44" s="26"/>
      <c r="E44" s="26"/>
      <c r="F44" s="26"/>
      <c r="G44" s="27"/>
      <c r="H44" s="13"/>
      <c r="I44" s="19" t="s">
        <v>76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20"/>
      <c r="CB44" s="16">
        <f>105047+8892+11</f>
        <v>113950</v>
      </c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8"/>
      <c r="CO44" s="16">
        <v>113950</v>
      </c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8"/>
    </row>
    <row r="45" spans="1:109" s="1" customFormat="1" ht="12" customHeight="1">
      <c r="A45" s="25" t="s">
        <v>77</v>
      </c>
      <c r="B45" s="26"/>
      <c r="C45" s="26"/>
      <c r="D45" s="26"/>
      <c r="E45" s="26"/>
      <c r="F45" s="26"/>
      <c r="G45" s="27"/>
      <c r="H45" s="13"/>
      <c r="I45" s="19" t="s">
        <v>78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20"/>
      <c r="CB45" s="16">
        <v>0</v>
      </c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8"/>
      <c r="CO45" s="16">
        <v>0</v>
      </c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8"/>
    </row>
    <row r="46" spans="1:109" s="1" customFormat="1" ht="12" customHeight="1">
      <c r="A46" s="25" t="s">
        <v>79</v>
      </c>
      <c r="B46" s="26"/>
      <c r="C46" s="26"/>
      <c r="D46" s="26"/>
      <c r="E46" s="26"/>
      <c r="F46" s="26"/>
      <c r="G46" s="27"/>
      <c r="H46" s="13"/>
      <c r="I46" s="19" t="s">
        <v>80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20"/>
      <c r="CB46" s="16">
        <v>0</v>
      </c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8"/>
      <c r="CO46" s="16">
        <v>0</v>
      </c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8"/>
    </row>
    <row r="47" spans="1:109" s="1" customFormat="1" ht="12" customHeight="1">
      <c r="A47" s="25" t="s">
        <v>81</v>
      </c>
      <c r="B47" s="26"/>
      <c r="C47" s="26"/>
      <c r="D47" s="26"/>
      <c r="E47" s="26"/>
      <c r="F47" s="26"/>
      <c r="G47" s="27"/>
      <c r="H47" s="13"/>
      <c r="I47" s="19" t="s">
        <v>82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20"/>
      <c r="CB47" s="16">
        <v>0</v>
      </c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8"/>
      <c r="CO47" s="16">
        <v>0</v>
      </c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8"/>
    </row>
    <row r="48" spans="1:109" s="1" customFormat="1" ht="12" customHeight="1">
      <c r="A48" s="25" t="s">
        <v>83</v>
      </c>
      <c r="B48" s="26"/>
      <c r="C48" s="26"/>
      <c r="D48" s="26"/>
      <c r="E48" s="26"/>
      <c r="F48" s="26"/>
      <c r="G48" s="27"/>
      <c r="H48" s="13"/>
      <c r="I48" s="19" t="s">
        <v>18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20"/>
      <c r="CB48" s="16">
        <v>0</v>
      </c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8"/>
      <c r="CO48" s="16">
        <v>0</v>
      </c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8"/>
    </row>
    <row r="49" spans="1:109" s="1" customFormat="1" ht="12" customHeight="1">
      <c r="A49" s="25" t="s">
        <v>84</v>
      </c>
      <c r="B49" s="26"/>
      <c r="C49" s="26"/>
      <c r="D49" s="26"/>
      <c r="E49" s="26"/>
      <c r="F49" s="26"/>
      <c r="G49" s="27"/>
      <c r="H49" s="13"/>
      <c r="I49" s="19" t="s">
        <v>20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20"/>
      <c r="CB49" s="16">
        <v>1037</v>
      </c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8"/>
      <c r="CO49" s="16">
        <v>1037</v>
      </c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8"/>
    </row>
    <row r="50" spans="1:109" s="1" customFormat="1" ht="22.5" customHeight="1">
      <c r="A50" s="41" t="s">
        <v>85</v>
      </c>
      <c r="B50" s="42"/>
      <c r="C50" s="42"/>
      <c r="D50" s="42"/>
      <c r="E50" s="42"/>
      <c r="F50" s="42"/>
      <c r="G50" s="43"/>
      <c r="H50" s="11"/>
      <c r="I50" s="39" t="s">
        <v>86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40"/>
      <c r="CB50" s="16">
        <f>3525-216+1+205+5147-580</f>
        <v>8082</v>
      </c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8"/>
      <c r="CO50" s="16">
        <v>6710</v>
      </c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8"/>
    </row>
    <row r="51" spans="1:109" s="1" customFormat="1" ht="22.5" customHeight="1">
      <c r="A51" s="41" t="s">
        <v>87</v>
      </c>
      <c r="B51" s="42"/>
      <c r="C51" s="42"/>
      <c r="D51" s="42"/>
      <c r="E51" s="42"/>
      <c r="F51" s="42"/>
      <c r="G51" s="43"/>
      <c r="H51" s="11"/>
      <c r="I51" s="39" t="s">
        <v>88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40"/>
      <c r="CB51" s="16">
        <f>20+20523-2888+5243-1</f>
        <v>22897</v>
      </c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8"/>
      <c r="CO51" s="16">
        <v>20542</v>
      </c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8"/>
    </row>
    <row r="52" spans="1:109" s="1" customFormat="1" ht="12" customHeight="1">
      <c r="A52" s="25" t="s">
        <v>89</v>
      </c>
      <c r="B52" s="26"/>
      <c r="C52" s="26"/>
      <c r="D52" s="26"/>
      <c r="E52" s="26"/>
      <c r="F52" s="26"/>
      <c r="G52" s="27"/>
      <c r="H52" s="13"/>
      <c r="I52" s="19" t="s">
        <v>21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20"/>
      <c r="CB52" s="16">
        <f>12584-1289</f>
        <v>11295</v>
      </c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8"/>
      <c r="CO52" s="16">
        <v>2776</v>
      </c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8"/>
    </row>
    <row r="53" spans="1:109" s="1" customFormat="1" ht="12" customHeight="1">
      <c r="A53" s="25" t="s">
        <v>90</v>
      </c>
      <c r="B53" s="26"/>
      <c r="C53" s="26"/>
      <c r="D53" s="26"/>
      <c r="E53" s="26"/>
      <c r="F53" s="26"/>
      <c r="G53" s="27"/>
      <c r="H53" s="13"/>
      <c r="I53" s="19" t="s">
        <v>91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20"/>
      <c r="CB53" s="16">
        <f>CB43-CB46-CB47+CB48+CB49-CB50+CB51+CB52</f>
        <v>141097</v>
      </c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8"/>
      <c r="CO53" s="16">
        <f>CO43-CO46-CO47+CO48+CO49-CO50+CO51+CO52</f>
        <v>131595</v>
      </c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8"/>
    </row>
    <row r="54" spans="1:109" s="1" customFormat="1" ht="12" customHeight="1">
      <c r="A54" s="36" t="s">
        <v>92</v>
      </c>
      <c r="B54" s="37"/>
      <c r="C54" s="37"/>
      <c r="D54" s="37"/>
      <c r="E54" s="37"/>
      <c r="F54" s="37"/>
      <c r="G54" s="38"/>
      <c r="H54" s="14"/>
      <c r="I54" s="34" t="s">
        <v>93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5"/>
      <c r="CB54" s="31">
        <f>CB41+CB46+CB53</f>
        <v>4739275</v>
      </c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3"/>
      <c r="CO54" s="31">
        <f>CO41+CO46+CO53</f>
        <v>2505309</v>
      </c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3"/>
    </row>
    <row r="55" spans="1:109" s="1" customFormat="1" ht="23.25" customHeight="1">
      <c r="A55" s="44" t="s">
        <v>9</v>
      </c>
      <c r="B55" s="45"/>
      <c r="C55" s="45"/>
      <c r="D55" s="45"/>
      <c r="E55" s="45"/>
      <c r="F55" s="45"/>
      <c r="G55" s="46"/>
      <c r="H55" s="44" t="s">
        <v>30</v>
      </c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6"/>
      <c r="CB55" s="44" t="s">
        <v>94</v>
      </c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6"/>
      <c r="CO55" s="44" t="s">
        <v>95</v>
      </c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6"/>
    </row>
    <row r="56" spans="1:109" s="1" customFormat="1" ht="12" customHeight="1">
      <c r="A56" s="23">
        <v>1</v>
      </c>
      <c r="B56" s="23"/>
      <c r="C56" s="23"/>
      <c r="D56" s="23"/>
      <c r="E56" s="23"/>
      <c r="F56" s="23"/>
      <c r="G56" s="23"/>
      <c r="H56" s="23">
        <v>2</v>
      </c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>
        <v>3</v>
      </c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>
        <v>4</v>
      </c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</row>
    <row r="57" spans="1:109" s="1" customFormat="1" ht="12" customHeight="1">
      <c r="A57" s="25" t="s">
        <v>24</v>
      </c>
      <c r="B57" s="26"/>
      <c r="C57" s="26"/>
      <c r="D57" s="26"/>
      <c r="E57" s="26"/>
      <c r="F57" s="26"/>
      <c r="G57" s="27"/>
      <c r="H57" s="13"/>
      <c r="I57" s="29" t="s">
        <v>96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30"/>
      <c r="CB57" s="16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8"/>
      <c r="CO57" s="16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8"/>
    </row>
    <row r="58" spans="1:109" s="1" customFormat="1" ht="12" customHeight="1">
      <c r="A58" s="25" t="s">
        <v>97</v>
      </c>
      <c r="B58" s="26"/>
      <c r="C58" s="26"/>
      <c r="D58" s="26"/>
      <c r="E58" s="26"/>
      <c r="F58" s="26"/>
      <c r="G58" s="27"/>
      <c r="H58" s="13"/>
      <c r="I58" s="19" t="s">
        <v>98</v>
      </c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20"/>
      <c r="CB58" s="16">
        <v>27768</v>
      </c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8"/>
      <c r="CO58" s="16">
        <v>39157</v>
      </c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8"/>
    </row>
    <row r="59" spans="1:109" s="1" customFormat="1" ht="12" customHeight="1">
      <c r="A59" s="25" t="s">
        <v>100</v>
      </c>
      <c r="B59" s="26"/>
      <c r="C59" s="26"/>
      <c r="D59" s="26"/>
      <c r="E59" s="26"/>
      <c r="F59" s="26"/>
      <c r="G59" s="27"/>
      <c r="H59" s="13"/>
      <c r="I59" s="19" t="s">
        <v>99</v>
      </c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20"/>
      <c r="CB59" s="16">
        <v>7982</v>
      </c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8"/>
      <c r="CO59" s="16">
        <v>6005</v>
      </c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8"/>
    </row>
    <row r="60" spans="1:109" s="1" customFormat="1" ht="12" customHeight="1">
      <c r="A60" s="25" t="s">
        <v>101</v>
      </c>
      <c r="B60" s="26"/>
      <c r="C60" s="26"/>
      <c r="D60" s="26"/>
      <c r="E60" s="26"/>
      <c r="F60" s="26"/>
      <c r="G60" s="27"/>
      <c r="H60" s="13"/>
      <c r="I60" s="29" t="s">
        <v>102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30"/>
      <c r="CB60" s="16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8"/>
      <c r="CO60" s="16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8"/>
    </row>
    <row r="61" spans="1:109" s="1" customFormat="1" ht="12" customHeight="1">
      <c r="A61" s="25"/>
      <c r="B61" s="26"/>
      <c r="C61" s="26"/>
      <c r="D61" s="26"/>
      <c r="E61" s="26"/>
      <c r="F61" s="26"/>
      <c r="G61" s="27"/>
      <c r="H61" s="13"/>
      <c r="I61" s="29" t="s">
        <v>103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30"/>
      <c r="CB61" s="16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8"/>
      <c r="CO61" s="16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8"/>
    </row>
    <row r="62" spans="1:109" s="1" customFormat="1" ht="12" customHeight="1">
      <c r="A62" s="25" t="s">
        <v>115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7"/>
    </row>
    <row r="63" spans="1:109" s="1" customFormat="1" ht="12" customHeight="1">
      <c r="A63" s="25" t="s">
        <v>116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7"/>
    </row>
    <row r="65" spans="1:90" s="7" customFormat="1" ht="15" customHeight="1">
      <c r="A65" s="7" t="s">
        <v>14</v>
      </c>
      <c r="P65" s="8"/>
      <c r="Q65" s="8"/>
      <c r="R65" s="8"/>
      <c r="S65" s="8"/>
      <c r="T65" s="8"/>
      <c r="U65" s="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10"/>
      <c r="BE65" s="24" t="s">
        <v>117</v>
      </c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</row>
    <row r="66" spans="16:56" s="7" customFormat="1" ht="15" customHeight="1">
      <c r="P66" s="8"/>
      <c r="Q66" s="8"/>
      <c r="R66" s="8"/>
      <c r="S66" s="8"/>
      <c r="T66" s="8"/>
      <c r="U66" s="8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0"/>
    </row>
    <row r="67" spans="1:90" s="7" customFormat="1" ht="15" customHeight="1">
      <c r="A67" s="7" t="s">
        <v>10</v>
      </c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10"/>
      <c r="BE67" s="24" t="s">
        <v>118</v>
      </c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</row>
    <row r="68" s="7" customFormat="1" ht="15" customHeight="1">
      <c r="A68" s="7" t="s">
        <v>11</v>
      </c>
    </row>
    <row r="69" spans="1:90" s="1" customFormat="1" ht="15" customHeight="1">
      <c r="A69" s="1" t="s">
        <v>12</v>
      </c>
      <c r="O69" s="66"/>
      <c r="P69" s="66"/>
      <c r="Q69" s="66"/>
      <c r="R69" s="66"/>
      <c r="S69" s="66"/>
      <c r="T69" s="66"/>
      <c r="U69" s="66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7"/>
      <c r="BE69" s="68" t="s">
        <v>119</v>
      </c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</row>
    <row r="70" spans="1:33" s="1" customFormat="1" ht="15" customHeight="1">
      <c r="A70" s="1" t="s">
        <v>13</v>
      </c>
      <c r="K70" s="67"/>
      <c r="L70" s="69" t="s">
        <v>120</v>
      </c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</row>
    <row r="71" spans="2:38" s="7" customFormat="1" ht="16.5" customHeight="1">
      <c r="B71" s="9" t="s">
        <v>6</v>
      </c>
      <c r="C71" s="21" t="s">
        <v>65</v>
      </c>
      <c r="D71" s="21"/>
      <c r="E71" s="21"/>
      <c r="F71" s="21"/>
      <c r="G71" s="7" t="s">
        <v>6</v>
      </c>
      <c r="J71" s="22" t="s">
        <v>122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E71" s="21" t="s">
        <v>112</v>
      </c>
      <c r="AF71" s="21"/>
      <c r="AG71" s="21"/>
      <c r="AH71" s="21"/>
      <c r="AI71" s="21"/>
      <c r="AJ71" s="21"/>
      <c r="AK71" s="21"/>
      <c r="AL71" s="7" t="s">
        <v>104</v>
      </c>
    </row>
  </sheetData>
  <mergeCells count="211">
    <mergeCell ref="CO61:DE61"/>
    <mergeCell ref="I59:CA59"/>
    <mergeCell ref="A61:G61"/>
    <mergeCell ref="I61:CA61"/>
    <mergeCell ref="CB61:CN61"/>
    <mergeCell ref="CB57:CN57"/>
    <mergeCell ref="CO57:DE57"/>
    <mergeCell ref="CO40:DE40"/>
    <mergeCell ref="I40:CA40"/>
    <mergeCell ref="CB40:CN40"/>
    <mergeCell ref="CO43:DE43"/>
    <mergeCell ref="I43:CA43"/>
    <mergeCell ref="CO42:DE42"/>
    <mergeCell ref="I42:CA42"/>
    <mergeCell ref="CB42:CN42"/>
    <mergeCell ref="A35:G35"/>
    <mergeCell ref="CO39:DE39"/>
    <mergeCell ref="I39:CA39"/>
    <mergeCell ref="CB39:CN39"/>
    <mergeCell ref="CO37:DE37"/>
    <mergeCell ref="I37:CA37"/>
    <mergeCell ref="CB37:CN37"/>
    <mergeCell ref="CO35:DE35"/>
    <mergeCell ref="CB36:CN36"/>
    <mergeCell ref="CO36:DE36"/>
    <mergeCell ref="I36:CA36"/>
    <mergeCell ref="CO31:DE31"/>
    <mergeCell ref="CB32:CN32"/>
    <mergeCell ref="CO32:DE32"/>
    <mergeCell ref="A31:G31"/>
    <mergeCell ref="A32:G32"/>
    <mergeCell ref="A33:G33"/>
    <mergeCell ref="CO33:DE33"/>
    <mergeCell ref="I33:CA33"/>
    <mergeCell ref="CB33:CN33"/>
    <mergeCell ref="CO29:DE29"/>
    <mergeCell ref="I29:CA29"/>
    <mergeCell ref="CB29:CN29"/>
    <mergeCell ref="CO27:DE27"/>
    <mergeCell ref="CB28:CN28"/>
    <mergeCell ref="CO28:DE28"/>
    <mergeCell ref="I28:CA28"/>
    <mergeCell ref="CO24:DE24"/>
    <mergeCell ref="I24:CA24"/>
    <mergeCell ref="CB24:CN24"/>
    <mergeCell ref="A25:G25"/>
    <mergeCell ref="CO25:DE25"/>
    <mergeCell ref="I25:CA25"/>
    <mergeCell ref="CB25:CN25"/>
    <mergeCell ref="CO19:DE19"/>
    <mergeCell ref="A20:G20"/>
    <mergeCell ref="CO20:DE20"/>
    <mergeCell ref="A19:G19"/>
    <mergeCell ref="I19:CA19"/>
    <mergeCell ref="CB19:CN19"/>
    <mergeCell ref="I20:CA20"/>
    <mergeCell ref="CB20:CN20"/>
    <mergeCell ref="R12:CG12"/>
    <mergeCell ref="A17:G17"/>
    <mergeCell ref="CO17:DE17"/>
    <mergeCell ref="H17:CA17"/>
    <mergeCell ref="CB17:CN17"/>
    <mergeCell ref="CO26:DE26"/>
    <mergeCell ref="CU4:DE4"/>
    <mergeCell ref="Y11:CG11"/>
    <mergeCell ref="Z4:AM4"/>
    <mergeCell ref="AN4:AX4"/>
    <mergeCell ref="AY4:BV4"/>
    <mergeCell ref="AP8:AS8"/>
    <mergeCell ref="AW8:BK8"/>
    <mergeCell ref="BM8:BS8"/>
    <mergeCell ref="Y10:DC10"/>
    <mergeCell ref="A28:G28"/>
    <mergeCell ref="I23:CA23"/>
    <mergeCell ref="CB27:CN27"/>
    <mergeCell ref="AY3:BV3"/>
    <mergeCell ref="AN3:AX3"/>
    <mergeCell ref="Z2:AM3"/>
    <mergeCell ref="AN2:DE2"/>
    <mergeCell ref="CU3:DE3"/>
    <mergeCell ref="BW3:CT3"/>
    <mergeCell ref="BW4:CT4"/>
    <mergeCell ref="CO45:DE45"/>
    <mergeCell ref="I45:CA45"/>
    <mergeCell ref="CB45:CN45"/>
    <mergeCell ref="A18:G18"/>
    <mergeCell ref="H18:CA18"/>
    <mergeCell ref="CB18:CN18"/>
    <mergeCell ref="A40:G40"/>
    <mergeCell ref="I38:CA38"/>
    <mergeCell ref="CB38:CN38"/>
    <mergeCell ref="A36:G36"/>
    <mergeCell ref="CO44:DE44"/>
    <mergeCell ref="I44:CA44"/>
    <mergeCell ref="CB44:CN44"/>
    <mergeCell ref="CO41:DE41"/>
    <mergeCell ref="I41:CA41"/>
    <mergeCell ref="CB41:CN41"/>
    <mergeCell ref="CO47:DE47"/>
    <mergeCell ref="I47:CA47"/>
    <mergeCell ref="CB47:CN47"/>
    <mergeCell ref="A46:G46"/>
    <mergeCell ref="CO46:DE46"/>
    <mergeCell ref="I46:CA46"/>
    <mergeCell ref="CB46:CN46"/>
    <mergeCell ref="CO49:DE49"/>
    <mergeCell ref="I49:CA49"/>
    <mergeCell ref="CB49:CN49"/>
    <mergeCell ref="A48:G48"/>
    <mergeCell ref="CO48:DE48"/>
    <mergeCell ref="I48:CA48"/>
    <mergeCell ref="CB48:CN48"/>
    <mergeCell ref="A6:DE6"/>
    <mergeCell ref="A7:DE7"/>
    <mergeCell ref="A50:G50"/>
    <mergeCell ref="CO50:DE50"/>
    <mergeCell ref="CO18:DE18"/>
    <mergeCell ref="A21:G21"/>
    <mergeCell ref="I21:CA21"/>
    <mergeCell ref="CB21:CN21"/>
    <mergeCell ref="A38:G38"/>
    <mergeCell ref="CO38:DE38"/>
    <mergeCell ref="I26:CA26"/>
    <mergeCell ref="CB26:CN26"/>
    <mergeCell ref="I35:CA35"/>
    <mergeCell ref="I32:CA32"/>
    <mergeCell ref="CB34:CN34"/>
    <mergeCell ref="CB31:CN31"/>
    <mergeCell ref="CB35:CN35"/>
    <mergeCell ref="I27:CA27"/>
    <mergeCell ref="I34:CA34"/>
    <mergeCell ref="CO55:DE55"/>
    <mergeCell ref="CO34:DE34"/>
    <mergeCell ref="CO21:DE21"/>
    <mergeCell ref="I22:CA22"/>
    <mergeCell ref="CB22:CN22"/>
    <mergeCell ref="CO22:DE22"/>
    <mergeCell ref="CO23:DE23"/>
    <mergeCell ref="CB23:CN23"/>
    <mergeCell ref="CO30:DE30"/>
    <mergeCell ref="I30:CA30"/>
    <mergeCell ref="A55:G55"/>
    <mergeCell ref="H55:CA55"/>
    <mergeCell ref="CB55:CN55"/>
    <mergeCell ref="CB30:CN30"/>
    <mergeCell ref="I31:CA31"/>
    <mergeCell ref="A49:G49"/>
    <mergeCell ref="A47:G47"/>
    <mergeCell ref="CB43:CN43"/>
    <mergeCell ref="A42:G42"/>
    <mergeCell ref="A34:G34"/>
    <mergeCell ref="A51:G51"/>
    <mergeCell ref="A43:G43"/>
    <mergeCell ref="A39:G39"/>
    <mergeCell ref="A22:G22"/>
    <mergeCell ref="A23:G23"/>
    <mergeCell ref="A26:G26"/>
    <mergeCell ref="A30:G30"/>
    <mergeCell ref="A24:G24"/>
    <mergeCell ref="A29:G29"/>
    <mergeCell ref="A27:G27"/>
    <mergeCell ref="A41:G41"/>
    <mergeCell ref="I50:CA50"/>
    <mergeCell ref="A37:G37"/>
    <mergeCell ref="A45:G45"/>
    <mergeCell ref="A44:G44"/>
    <mergeCell ref="L70:AG70"/>
    <mergeCell ref="A54:G54"/>
    <mergeCell ref="V69:BC69"/>
    <mergeCell ref="V65:BC65"/>
    <mergeCell ref="A57:G57"/>
    <mergeCell ref="A59:G59"/>
    <mergeCell ref="A58:G58"/>
    <mergeCell ref="I58:CA58"/>
    <mergeCell ref="I57:CA57"/>
    <mergeCell ref="A60:G60"/>
    <mergeCell ref="V67:BC67"/>
    <mergeCell ref="A52:G52"/>
    <mergeCell ref="A53:G53"/>
    <mergeCell ref="A56:G56"/>
    <mergeCell ref="I60:CA60"/>
    <mergeCell ref="A63:DE63"/>
    <mergeCell ref="CO54:DE54"/>
    <mergeCell ref="I54:CA54"/>
    <mergeCell ref="CB54:CN54"/>
    <mergeCell ref="CB58:CN58"/>
    <mergeCell ref="C71:F71"/>
    <mergeCell ref="J71:AC71"/>
    <mergeCell ref="AE71:AK71"/>
    <mergeCell ref="CO56:DE56"/>
    <mergeCell ref="H56:CA56"/>
    <mergeCell ref="BE65:CL65"/>
    <mergeCell ref="BE67:CL67"/>
    <mergeCell ref="BE69:CL69"/>
    <mergeCell ref="CB56:CN56"/>
    <mergeCell ref="A62:DE62"/>
    <mergeCell ref="CO58:DE58"/>
    <mergeCell ref="CB59:CN59"/>
    <mergeCell ref="CO59:DE59"/>
    <mergeCell ref="CB60:CN60"/>
    <mergeCell ref="CO60:DE60"/>
    <mergeCell ref="CO53:DE53"/>
    <mergeCell ref="I53:CA53"/>
    <mergeCell ref="CB53:CN53"/>
    <mergeCell ref="CB50:CN50"/>
    <mergeCell ref="CB51:CN51"/>
    <mergeCell ref="I52:CA52"/>
    <mergeCell ref="CB52:CN52"/>
    <mergeCell ref="CO51:DE51"/>
    <mergeCell ref="CO52:DE52"/>
    <mergeCell ref="I51:CA51"/>
  </mergeCells>
  <printOptions/>
  <pageMargins left="0.7086614173228347" right="0.31496062992125984" top="0.5118110236220472" bottom="0.31496062992125984" header="0.1968503937007874" footer="0.1968503937007874"/>
  <pageSetup horizontalDpi="600" verticalDpi="600" orientation="portrait" paperSize="9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 </cp:lastModifiedBy>
  <cp:lastPrinted>2005-05-20T04:45:21Z</cp:lastPrinted>
  <dcterms:created xsi:type="dcterms:W3CDTF">2004-08-31T12:13:52Z</dcterms:created>
  <dcterms:modified xsi:type="dcterms:W3CDTF">2005-05-25T04:41:36Z</dcterms:modified>
  <cp:category/>
  <cp:version/>
  <cp:contentType/>
  <cp:contentStatus/>
</cp:coreProperties>
</file>