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D34" i="2"/>
  <c r="G13" i="3" l="1"/>
  <c r="F13" i="3"/>
  <c r="F11" i="3"/>
  <c r="F9" i="3"/>
  <c r="F7" i="3"/>
  <c r="D33" i="2" l="1"/>
  <c r="C33" i="2"/>
  <c r="C34" i="2" l="1"/>
</calcChain>
</file>

<file path=xl/sharedStrings.xml><?xml version="1.0" encoding="utf-8"?>
<sst xmlns="http://schemas.openxmlformats.org/spreadsheetml/2006/main" count="150" uniqueCount="112">
  <si>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</si>
  <si>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</si>
  <si>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</si>
  <si>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</si>
  <si>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</si>
  <si>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</si>
  <si>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</si>
  <si>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</si>
  <si>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</si>
  <si>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</si>
  <si>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</si>
  <si>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</si>
  <si>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</si>
  <si>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</si>
  <si>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</si>
  <si>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</si>
  <si>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</si>
  <si>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</si>
  <si>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</si>
  <si>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</si>
  <si>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</si>
  <si>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</si>
  <si>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</si>
  <si>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</si>
  <si>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</si>
  <si>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</si>
  <si>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</si>
  <si>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</si>
  <si>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</si>
  <si>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</si>
  <si>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</si>
  <si>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</si>
  <si>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</si>
  <si>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</si>
  <si>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</si>
  <si>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</si>
  <si>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</si>
  <si>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</si>
  <si>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</si>
  <si>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</si>
  <si>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</si>
  <si>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</si>
  <si>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</si>
  <si>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</si>
  <si>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</si>
  <si>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</si>
  <si>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</si>
  <si>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</si>
  <si>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</si>
  <si>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</si>
  <si>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</si>
  <si>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</si>
  <si>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</si>
  <si>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</si>
  <si>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</si>
  <si>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</si>
  <si>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Сопровождение ПП</t>
  </si>
  <si>
    <r>
      <t>о договорах, заключенных в январе</t>
    </r>
    <r>
      <rPr>
        <b/>
        <sz val="11"/>
        <color theme="1"/>
        <rFont val="Times New Roman"/>
        <family val="1"/>
        <charset val="204"/>
      </rPr>
      <t xml:space="preserve"> 2022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</si>
  <si>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26.12.30</t>
  </si>
  <si>
    <t>Карты со встроенными интегральными схемами (смарт-карты)</t>
  </si>
  <si>
    <t>Услуги по уборке офисных помещений и придворовой территории, г. Покровск</t>
  </si>
  <si>
    <t>Поставка кассет для банкоматов</t>
  </si>
  <si>
    <t>Услуги физической охраны (г. Якутск)</t>
  </si>
  <si>
    <t>Услуги по физической охране (ИСП)</t>
  </si>
  <si>
    <t>Услуги по обеспечению специализированным вооруженным сопровождением г. Якутск</t>
  </si>
  <si>
    <t>Услуги по обеспечению специализированным вооруженным сопровождением (ИСП)</t>
  </si>
  <si>
    <t>Услуги по техническому обслуживанию ОПТС</t>
  </si>
  <si>
    <t>Поставка электроэнергии (г. Якутск) Энергосбыт</t>
  </si>
  <si>
    <t>Поставка теплоэнергии (г. Якутск)</t>
  </si>
  <si>
    <t>Поставка теплоэнергии (с. Ытык-Кюель)</t>
  </si>
  <si>
    <t>Услуги по физической охране г. Якутск</t>
  </si>
  <si>
    <t>Оказание услуг по ремонту и техническому обслуживанию банкоматов</t>
  </si>
  <si>
    <t>51435138944220000010000</t>
  </si>
  <si>
    <t>51435138944220000020000</t>
  </si>
  <si>
    <t>51435138944220000070000</t>
  </si>
  <si>
    <t>51435138944220000080000</t>
  </si>
  <si>
    <t>51435138944220000090000</t>
  </si>
  <si>
    <t>51435138944220000030000</t>
  </si>
  <si>
    <t>51435138944220000040000</t>
  </si>
  <si>
    <t>51435138944220000050000</t>
  </si>
  <si>
    <t>51435138944220000060000</t>
  </si>
  <si>
    <t>5143513894422000010000</t>
  </si>
  <si>
    <t>51435138944220000110000</t>
  </si>
  <si>
    <t>51435138944220000120000</t>
  </si>
  <si>
    <t>51435138944220000130000</t>
  </si>
  <si>
    <t>51435138944220000140000</t>
  </si>
  <si>
    <t>51435138944220000150000</t>
  </si>
  <si>
    <t>51435138944220000160000</t>
  </si>
  <si>
    <t>51435138944220000170000</t>
  </si>
  <si>
    <t>51435138944220000180000</t>
  </si>
  <si>
    <t>51435138944220000190000</t>
  </si>
  <si>
    <t>51435138944220000200000</t>
  </si>
  <si>
    <t>51435138944220000210000</t>
  </si>
  <si>
    <t>Услуги по уборке офисных помещений и придворовой территории, Н.Бестях</t>
  </si>
  <si>
    <t>Оказание уконсультационных услуг</t>
  </si>
  <si>
    <t>Поставка теплоэнергии Бердигестях</t>
  </si>
  <si>
    <t>Услуги по уборке офисных помещений и придворовой территории с. Сунтар</t>
  </si>
  <si>
    <t>Поставка теплоэнергии Нюрба</t>
  </si>
  <si>
    <t>03.01.2022</t>
  </si>
  <si>
    <t>10.01.2022</t>
  </si>
  <si>
    <t>28.23</t>
  </si>
  <si>
    <t>Машины офисные и оборудование, кроме компьютеров и периферийного оборудования (в т.ч. картриджи)</t>
  </si>
  <si>
    <t>26.30.22</t>
  </si>
  <si>
    <t>Аппараты телефонные для сотовых сетей связи или для прочих беспроводных сетей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</si>
  <si>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</si>
  <si>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</si>
  <si>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</si>
  <si>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</si>
  <si>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130
131</t>
  </si>
  <si>
    <t>220</t>
  </si>
  <si>
    <t>130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</si>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</sst>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4878B2"/>
      </left>
      <right style="medium">
        <color rgb="FF4878B2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0" borderId="0" xfId="0" applyFont="1"/>
    <xf numFmtId="0" fontId="2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" fontId="2" fillId="0" borderId="4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9" fontId="2" fillId="0" borderId="5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2" sqref="I12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44" t="s">
        <v>0</v>
      </c>
      <c r="B1" s="44"/>
      <c r="C1" s="44"/>
      <c r="D1" s="44"/>
      <c r="E1" s="44"/>
      <c r="F1" s="44"/>
      <c r="G1" s="1"/>
      <c r="H1" s="1"/>
      <c r="I1" s="1"/>
    </row>
    <row r="2" spans="1:9" ht="33" customHeight="1" x14ac:dyDescent="0.25">
      <c r="A2" s="41" t="s">
        <v>57</v>
      </c>
      <c r="B2" s="41"/>
      <c r="C2" s="41"/>
      <c r="D2" s="41"/>
      <c r="E2" s="41"/>
      <c r="F2" s="41"/>
      <c r="G2" s="1"/>
      <c r="H2" s="1"/>
      <c r="I2" s="1"/>
    </row>
    <row r="3" spans="1:9" x14ac:dyDescent="0.25">
      <c r="A3" s="8"/>
      <c r="B3" s="8"/>
      <c r="C3" s="8"/>
      <c r="D3" s="8"/>
      <c r="E3" s="8"/>
      <c r="F3" s="8"/>
      <c r="G3" s="2"/>
      <c r="H3" s="2"/>
      <c r="I3" s="2"/>
    </row>
    <row r="4" spans="1:9" x14ac:dyDescent="0.25">
      <c r="A4" s="44" t="s">
        <v>1</v>
      </c>
      <c r="B4" s="44"/>
      <c r="C4" s="44"/>
      <c r="D4" s="44"/>
      <c r="E4" s="44"/>
      <c r="F4" s="44"/>
      <c r="G4" s="1"/>
      <c r="H4" s="1"/>
      <c r="I4" s="1"/>
    </row>
    <row r="5" spans="1:9" x14ac:dyDescent="0.25">
      <c r="A5" s="8"/>
      <c r="B5" s="8"/>
      <c r="C5" s="8"/>
      <c r="D5" s="8"/>
      <c r="E5" s="8"/>
      <c r="F5" s="8"/>
      <c r="G5" s="2"/>
      <c r="H5" s="2"/>
      <c r="I5" s="2"/>
    </row>
    <row r="6" spans="1:9" x14ac:dyDescent="0.25">
      <c r="A6" s="9"/>
      <c r="B6" s="9"/>
      <c r="C6" s="9"/>
      <c r="D6" s="9"/>
      <c r="E6" s="10"/>
      <c r="F6" s="3" t="s">
        <v>2</v>
      </c>
      <c r="G6" s="2"/>
      <c r="H6" s="2"/>
      <c r="I6" s="2"/>
    </row>
    <row r="7" spans="1:9" ht="63" customHeight="1" x14ac:dyDescent="0.25">
      <c r="A7" s="41" t="s">
        <v>3</v>
      </c>
      <c r="B7" s="41"/>
      <c r="C7" s="42" t="s">
        <v>29</v>
      </c>
      <c r="D7" s="42"/>
      <c r="E7" s="21" t="s">
        <v>4</v>
      </c>
      <c r="F7" s="3">
        <v>1435138944</v>
      </c>
      <c r="G7" s="2"/>
      <c r="H7" s="2"/>
      <c r="I7" s="2"/>
    </row>
    <row r="8" spans="1:9" x14ac:dyDescent="0.25">
      <c r="A8" s="41"/>
      <c r="B8" s="41"/>
      <c r="C8" s="42"/>
      <c r="D8" s="42"/>
      <c r="E8" s="21" t="s">
        <v>5</v>
      </c>
      <c r="F8" s="3">
        <v>143501001</v>
      </c>
      <c r="G8" s="2"/>
      <c r="H8" s="2"/>
      <c r="I8" s="2"/>
    </row>
    <row r="9" spans="1:9" ht="48" customHeight="1" x14ac:dyDescent="0.25">
      <c r="A9" s="41" t="s">
        <v>6</v>
      </c>
      <c r="B9" s="41"/>
      <c r="C9" s="42" t="s">
        <v>30</v>
      </c>
      <c r="D9" s="42"/>
      <c r="E9" s="21" t="s">
        <v>7</v>
      </c>
      <c r="F9" s="3">
        <v>12267</v>
      </c>
      <c r="G9" s="2"/>
      <c r="H9" s="2"/>
      <c r="I9" s="2"/>
    </row>
    <row r="10" spans="1:9" ht="69.75" customHeight="1" x14ac:dyDescent="0.25">
      <c r="A10" s="41" t="s">
        <v>8</v>
      </c>
      <c r="B10" s="41"/>
      <c r="C10" s="42" t="s">
        <v>31</v>
      </c>
      <c r="D10" s="42"/>
      <c r="E10" s="21" t="s">
        <v>9</v>
      </c>
      <c r="F10" s="3">
        <v>42</v>
      </c>
      <c r="G10" s="2"/>
      <c r="H10" s="2"/>
      <c r="I10" s="2"/>
    </row>
    <row r="11" spans="1:9" ht="31.5" customHeight="1" x14ac:dyDescent="0.25">
      <c r="A11" s="41" t="s">
        <v>10</v>
      </c>
      <c r="B11" s="41"/>
      <c r="C11" s="43" t="s">
        <v>32</v>
      </c>
      <c r="D11" s="43"/>
      <c r="E11" s="42" t="s">
        <v>11</v>
      </c>
      <c r="F11" s="42">
        <v>98701000001</v>
      </c>
      <c r="G11" s="2"/>
      <c r="H11" s="2"/>
      <c r="I11" s="2"/>
    </row>
    <row r="12" spans="1:9" ht="15.75" customHeight="1" x14ac:dyDescent="0.25">
      <c r="A12" s="41"/>
      <c r="B12" s="41"/>
      <c r="C12" s="43"/>
      <c r="D12" s="43"/>
      <c r="E12" s="42"/>
      <c r="F12" s="42"/>
      <c r="G12" s="2"/>
      <c r="H12" s="2"/>
      <c r="I12" s="2"/>
    </row>
    <row r="13" spans="1:9" ht="15.75" customHeight="1" x14ac:dyDescent="0.25">
      <c r="A13" s="41"/>
      <c r="B13" s="41"/>
      <c r="C13" s="43"/>
      <c r="D13" s="43"/>
      <c r="E13" s="42"/>
      <c r="F13" s="42"/>
      <c r="G13" s="2"/>
      <c r="H13" s="2"/>
      <c r="I13" s="2"/>
    </row>
    <row r="14" spans="1:9" x14ac:dyDescent="0.25">
      <c r="A14" s="41" t="s">
        <v>12</v>
      </c>
      <c r="B14" s="41"/>
      <c r="C14" s="42" t="s">
        <v>13</v>
      </c>
      <c r="D14" s="42"/>
      <c r="E14" s="21"/>
      <c r="F14" s="42"/>
      <c r="G14" s="2"/>
      <c r="H14" s="2"/>
      <c r="I14" s="2"/>
    </row>
    <row r="15" spans="1:9" ht="47.25" customHeight="1" x14ac:dyDescent="0.25">
      <c r="A15" s="41"/>
      <c r="B15" s="41"/>
      <c r="C15" s="42" t="s">
        <v>14</v>
      </c>
      <c r="D15" s="42"/>
      <c r="E15" s="21"/>
      <c r="F15" s="42"/>
      <c r="G15" s="2"/>
      <c r="H15" s="2"/>
      <c r="I15" s="2"/>
    </row>
    <row r="16" spans="1:9" x14ac:dyDescent="0.25">
      <c r="A16" s="41" t="s">
        <v>15</v>
      </c>
      <c r="B16" s="41"/>
      <c r="C16" s="42" t="s">
        <v>16</v>
      </c>
      <c r="D16" s="42"/>
      <c r="E16" s="21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90" zoomScaleNormal="9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I19" sqref="I19"/>
    </sheetView>
  </sheetViews>
  <sheetFormatPr defaultRowHeight="15" x14ac:dyDescent="0.25"/>
  <cols>
    <col min="1" max="1" width="7.140625" customWidth="1"/>
    <col min="2" max="2" width="47.42578125" customWidth="1"/>
    <col min="3" max="3" width="13.28515625" customWidth="1"/>
    <col min="4" max="4" width="36.5703125" customWidth="1"/>
    <col min="5" max="5" width="27.85546875" customWidth="1"/>
    <col min="6" max="6" width="17" customWidth="1"/>
  </cols>
  <sheetData>
    <row r="1" spans="1:6" ht="51" customHeight="1" x14ac:dyDescent="0.25">
      <c r="A1" s="41" t="s">
        <v>48</v>
      </c>
      <c r="B1" s="41"/>
      <c r="C1" s="41"/>
      <c r="D1" s="41"/>
      <c r="E1" s="41"/>
      <c r="F1" s="41"/>
    </row>
    <row r="2" spans="1:6" x14ac:dyDescent="0.25">
      <c r="A2" s="6"/>
      <c r="B2" s="6"/>
      <c r="C2" s="6"/>
      <c r="D2" s="6"/>
    </row>
    <row r="3" spans="1:6" ht="81" customHeight="1" x14ac:dyDescent="0.25">
      <c r="A3" s="22" t="s">
        <v>44</v>
      </c>
      <c r="B3" s="22" t="s">
        <v>45</v>
      </c>
      <c r="C3" s="22" t="s">
        <v>46</v>
      </c>
      <c r="D3" s="22" t="s">
        <v>49</v>
      </c>
      <c r="E3" s="12" t="s">
        <v>47</v>
      </c>
      <c r="F3" s="12" t="s">
        <v>50</v>
      </c>
    </row>
    <row r="4" spans="1:6" ht="30" x14ac:dyDescent="0.25">
      <c r="A4" s="12">
        <v>1</v>
      </c>
      <c r="B4" s="14" t="s">
        <v>56</v>
      </c>
      <c r="C4" s="14" t="s">
        <v>108</v>
      </c>
      <c r="D4" s="28" t="s">
        <v>72</v>
      </c>
      <c r="E4" s="20" t="s">
        <v>98</v>
      </c>
      <c r="F4" s="16">
        <v>3350000</v>
      </c>
    </row>
    <row r="5" spans="1:6" ht="30" x14ac:dyDescent="0.25">
      <c r="A5" s="23">
        <v>2</v>
      </c>
      <c r="B5" s="26" t="s">
        <v>60</v>
      </c>
      <c r="C5" s="27" t="s">
        <v>109</v>
      </c>
      <c r="D5" s="28" t="s">
        <v>73</v>
      </c>
      <c r="E5" s="26" t="s">
        <v>99</v>
      </c>
      <c r="F5" s="39">
        <v>587866.43999999994</v>
      </c>
    </row>
    <row r="6" spans="1:6" x14ac:dyDescent="0.25">
      <c r="A6" s="12">
        <v>3</v>
      </c>
      <c r="B6" s="30" t="s">
        <v>56</v>
      </c>
      <c r="C6" s="14" t="s">
        <v>109</v>
      </c>
      <c r="D6" s="28" t="s">
        <v>77</v>
      </c>
      <c r="E6" s="33" t="s">
        <v>99</v>
      </c>
      <c r="F6" s="39">
        <v>1124684.28</v>
      </c>
    </row>
    <row r="7" spans="1:6" x14ac:dyDescent="0.25">
      <c r="A7" s="23">
        <v>4</v>
      </c>
      <c r="B7" s="26" t="s">
        <v>61</v>
      </c>
      <c r="C7" s="27" t="s">
        <v>110</v>
      </c>
      <c r="D7" s="31" t="s">
        <v>78</v>
      </c>
      <c r="E7" s="25">
        <v>44571</v>
      </c>
      <c r="F7" s="51">
        <v>1396043.75</v>
      </c>
    </row>
    <row r="8" spans="1:6" x14ac:dyDescent="0.25">
      <c r="A8" s="23">
        <v>5</v>
      </c>
      <c r="B8" s="26" t="s">
        <v>56</v>
      </c>
      <c r="C8" s="27" t="s">
        <v>111</v>
      </c>
      <c r="D8" s="31" t="s">
        <v>79</v>
      </c>
      <c r="E8" s="25">
        <v>44572</v>
      </c>
      <c r="F8" s="51">
        <v>25944048</v>
      </c>
    </row>
    <row r="9" spans="1:6" x14ac:dyDescent="0.25">
      <c r="A9" s="23">
        <v>6</v>
      </c>
      <c r="B9" s="26" t="s">
        <v>62</v>
      </c>
      <c r="C9" s="27" t="s">
        <v>109</v>
      </c>
      <c r="D9" s="31" t="s">
        <v>80</v>
      </c>
      <c r="E9" s="25">
        <v>44572</v>
      </c>
      <c r="F9" s="51">
        <v>11931841</v>
      </c>
    </row>
    <row r="10" spans="1:6" x14ac:dyDescent="0.25">
      <c r="A10" s="23">
        <v>7</v>
      </c>
      <c r="B10" s="26" t="s">
        <v>63</v>
      </c>
      <c r="C10" s="27" t="s">
        <v>109</v>
      </c>
      <c r="D10" s="31" t="s">
        <v>74</v>
      </c>
      <c r="E10" s="25">
        <v>44572</v>
      </c>
      <c r="F10" s="51">
        <v>9676972</v>
      </c>
    </row>
    <row r="11" spans="1:6" x14ac:dyDescent="0.25">
      <c r="A11" s="23">
        <v>8</v>
      </c>
      <c r="B11" s="26" t="s">
        <v>62</v>
      </c>
      <c r="C11" s="27" t="s">
        <v>109</v>
      </c>
      <c r="D11" s="31" t="s">
        <v>75</v>
      </c>
      <c r="E11" s="25">
        <v>44572</v>
      </c>
      <c r="F11" s="51">
        <v>1646880</v>
      </c>
    </row>
    <row r="12" spans="1:6" ht="30" x14ac:dyDescent="0.25">
      <c r="A12" s="23">
        <v>9</v>
      </c>
      <c r="B12" s="26" t="s">
        <v>64</v>
      </c>
      <c r="C12" s="27" t="s">
        <v>109</v>
      </c>
      <c r="D12" s="31" t="s">
        <v>76</v>
      </c>
      <c r="E12" s="25">
        <v>44572</v>
      </c>
      <c r="F12" s="51">
        <v>6058800</v>
      </c>
    </row>
    <row r="13" spans="1:6" ht="30" x14ac:dyDescent="0.25">
      <c r="A13" s="23">
        <v>10</v>
      </c>
      <c r="B13" s="26" t="s">
        <v>65</v>
      </c>
      <c r="C13" s="27" t="s">
        <v>109</v>
      </c>
      <c r="D13" s="31" t="s">
        <v>81</v>
      </c>
      <c r="E13" s="35">
        <v>44572</v>
      </c>
      <c r="F13" s="51">
        <v>1966300</v>
      </c>
    </row>
    <row r="14" spans="1:6" x14ac:dyDescent="0.25">
      <c r="A14" s="23">
        <v>11</v>
      </c>
      <c r="B14" s="26" t="s">
        <v>66</v>
      </c>
      <c r="C14" s="27" t="s">
        <v>109</v>
      </c>
      <c r="D14" s="31" t="s">
        <v>82</v>
      </c>
      <c r="E14" s="25">
        <v>44575</v>
      </c>
      <c r="F14" s="51">
        <v>2538000</v>
      </c>
    </row>
    <row r="15" spans="1:6" ht="20.25" customHeight="1" x14ac:dyDescent="0.25">
      <c r="A15" s="23">
        <v>12</v>
      </c>
      <c r="B15" s="26" t="s">
        <v>67</v>
      </c>
      <c r="C15" s="27" t="s">
        <v>109</v>
      </c>
      <c r="D15" s="31" t="s">
        <v>83</v>
      </c>
      <c r="E15" s="25">
        <v>44574</v>
      </c>
      <c r="F15" s="51">
        <v>2796000</v>
      </c>
    </row>
    <row r="16" spans="1:6" x14ac:dyDescent="0.25">
      <c r="A16" s="23">
        <v>13</v>
      </c>
      <c r="B16" s="26" t="s">
        <v>68</v>
      </c>
      <c r="C16" s="27" t="s">
        <v>109</v>
      </c>
      <c r="D16" s="31" t="s">
        <v>84</v>
      </c>
      <c r="E16" s="25">
        <v>44574</v>
      </c>
      <c r="F16" s="51">
        <v>4579200</v>
      </c>
    </row>
    <row r="17" spans="1:7" x14ac:dyDescent="0.25">
      <c r="A17" s="23">
        <v>14</v>
      </c>
      <c r="B17" s="26" t="s">
        <v>69</v>
      </c>
      <c r="C17" s="27" t="s">
        <v>109</v>
      </c>
      <c r="D17" s="31" t="s">
        <v>85</v>
      </c>
      <c r="E17" s="25">
        <v>44562</v>
      </c>
      <c r="F17" s="51">
        <v>1514943.28</v>
      </c>
    </row>
    <row r="18" spans="1:7" x14ac:dyDescent="0.25">
      <c r="A18" s="23">
        <v>15</v>
      </c>
      <c r="B18" s="26" t="s">
        <v>70</v>
      </c>
      <c r="C18" s="27" t="s">
        <v>109</v>
      </c>
      <c r="D18" s="31" t="s">
        <v>86</v>
      </c>
      <c r="E18" s="25">
        <v>44579</v>
      </c>
      <c r="F18" s="51">
        <v>1743240</v>
      </c>
    </row>
    <row r="19" spans="1:7" ht="30" x14ac:dyDescent="0.25">
      <c r="A19" s="23">
        <v>16</v>
      </c>
      <c r="B19" s="29" t="s">
        <v>71</v>
      </c>
      <c r="C19" s="27" t="s">
        <v>108</v>
      </c>
      <c r="D19" s="31" t="s">
        <v>87</v>
      </c>
      <c r="E19" s="34">
        <v>44580</v>
      </c>
      <c r="F19" s="32">
        <v>12899999.5</v>
      </c>
    </row>
    <row r="20" spans="1:7" ht="30" x14ac:dyDescent="0.25">
      <c r="A20" s="23">
        <v>17</v>
      </c>
      <c r="B20" s="26" t="s">
        <v>93</v>
      </c>
      <c r="C20" s="27" t="s">
        <v>109</v>
      </c>
      <c r="D20" s="31" t="s">
        <v>88</v>
      </c>
      <c r="E20" s="25">
        <v>44586</v>
      </c>
      <c r="F20" s="51">
        <v>780000</v>
      </c>
    </row>
    <row r="21" spans="1:7" x14ac:dyDescent="0.25">
      <c r="A21" s="23">
        <v>18</v>
      </c>
      <c r="B21" s="26" t="s">
        <v>95</v>
      </c>
      <c r="C21" s="27" t="s">
        <v>109</v>
      </c>
      <c r="D21" s="31" t="s">
        <v>89</v>
      </c>
      <c r="E21" s="25">
        <v>44571</v>
      </c>
      <c r="F21" s="51">
        <v>988262.97</v>
      </c>
    </row>
    <row r="22" spans="1:7" ht="30" x14ac:dyDescent="0.25">
      <c r="A22" s="23">
        <v>19</v>
      </c>
      <c r="B22" s="26" t="s">
        <v>96</v>
      </c>
      <c r="C22" s="27" t="s">
        <v>109</v>
      </c>
      <c r="D22" s="31" t="s">
        <v>90</v>
      </c>
      <c r="E22" s="25">
        <v>44586</v>
      </c>
      <c r="F22" s="51">
        <v>612000</v>
      </c>
    </row>
    <row r="23" spans="1:7" x14ac:dyDescent="0.25">
      <c r="A23" s="23">
        <v>20</v>
      </c>
      <c r="B23" s="26" t="s">
        <v>97</v>
      </c>
      <c r="C23" s="27" t="s">
        <v>109</v>
      </c>
      <c r="D23" s="31" t="s">
        <v>91</v>
      </c>
      <c r="E23" s="25">
        <v>44582</v>
      </c>
      <c r="F23" s="51">
        <v>1550632.36</v>
      </c>
    </row>
    <row r="24" spans="1:7" x14ac:dyDescent="0.25">
      <c r="A24" s="23">
        <v>21</v>
      </c>
      <c r="B24" s="26" t="s">
        <v>94</v>
      </c>
      <c r="C24" s="27" t="s">
        <v>109</v>
      </c>
      <c r="D24" s="31" t="s">
        <v>92</v>
      </c>
      <c r="E24" s="25">
        <v>44589</v>
      </c>
      <c r="F24" s="51">
        <v>698089</v>
      </c>
    </row>
    <row r="25" spans="1:7" x14ac:dyDescent="0.25">
      <c r="A25" s="7"/>
      <c r="B25" s="47" t="s">
        <v>19</v>
      </c>
      <c r="C25" s="48"/>
      <c r="D25" s="48"/>
      <c r="E25" s="49"/>
      <c r="F25" s="24">
        <f>SUM(F4:F24)</f>
        <v>94383802.579999998</v>
      </c>
      <c r="G25" s="17"/>
    </row>
    <row r="26" spans="1:7" x14ac:dyDescent="0.25">
      <c r="F26" s="17"/>
    </row>
    <row r="27" spans="1:7" ht="39.75" customHeight="1" x14ac:dyDescent="0.25">
      <c r="A27" s="41" t="s">
        <v>51</v>
      </c>
      <c r="B27" s="41"/>
      <c r="C27" s="41"/>
      <c r="D27" s="41"/>
    </row>
    <row r="28" spans="1:7" x14ac:dyDescent="0.25">
      <c r="A28" s="6"/>
      <c r="B28" s="6"/>
      <c r="C28" s="6"/>
      <c r="D28" s="6"/>
    </row>
    <row r="29" spans="1:7" ht="60" x14ac:dyDescent="0.25">
      <c r="A29" s="11" t="s">
        <v>20</v>
      </c>
      <c r="B29" s="11" t="s">
        <v>39</v>
      </c>
      <c r="C29" s="11" t="s">
        <v>18</v>
      </c>
      <c r="D29" s="11" t="s">
        <v>42</v>
      </c>
    </row>
    <row r="30" spans="1:7" x14ac:dyDescent="0.25">
      <c r="A30" s="11">
        <v>1</v>
      </c>
      <c r="B30" s="11">
        <v>2</v>
      </c>
      <c r="C30" s="11">
        <v>3</v>
      </c>
      <c r="D30" s="11">
        <v>4</v>
      </c>
    </row>
    <row r="31" spans="1:7" ht="62.25" customHeight="1" x14ac:dyDescent="0.25">
      <c r="A31" s="11">
        <v>1</v>
      </c>
      <c r="B31" s="4" t="s">
        <v>52</v>
      </c>
      <c r="C31" s="13">
        <v>0</v>
      </c>
      <c r="D31" s="5">
        <v>0</v>
      </c>
    </row>
    <row r="32" spans="1:7" ht="76.5" customHeight="1" x14ac:dyDescent="0.25">
      <c r="A32" s="11">
        <v>2</v>
      </c>
      <c r="B32" s="4" t="s">
        <v>40</v>
      </c>
      <c r="C32" s="13">
        <v>0</v>
      </c>
      <c r="D32" s="5">
        <v>0</v>
      </c>
    </row>
    <row r="33" spans="1:5" ht="66" customHeight="1" x14ac:dyDescent="0.25">
      <c r="A33" s="11">
        <v>3</v>
      </c>
      <c r="B33" s="4" t="s">
        <v>41</v>
      </c>
      <c r="C33" s="13">
        <f>91+266-17-6</f>
        <v>334</v>
      </c>
      <c r="D33" s="5">
        <f>105020756.53+4468991.27-45027322-15637303.68</f>
        <v>48825122.119999997</v>
      </c>
      <c r="E33" s="19"/>
    </row>
    <row r="34" spans="1:5" x14ac:dyDescent="0.25">
      <c r="A34" s="45" t="s">
        <v>19</v>
      </c>
      <c r="B34" s="46"/>
      <c r="C34" s="13">
        <f>SUM(C31:C33)</f>
        <v>334</v>
      </c>
      <c r="D34" s="5">
        <f>SUM(D31:D33)</f>
        <v>48825122.119999997</v>
      </c>
    </row>
    <row r="35" spans="1:5" x14ac:dyDescent="0.25">
      <c r="D35" s="17"/>
    </row>
  </sheetData>
  <mergeCells count="4">
    <mergeCell ref="A27:D27"/>
    <mergeCell ref="A34:B34"/>
    <mergeCell ref="B25:E25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="90" zoomScaleNormal="70" zoomScaleSheetLayoutView="90" workbookViewId="0">
      <pane ySplit="4" topLeftCell="A14" activePane="bottomLeft" state="frozen"/>
      <selection activeCell="B1" sqref="B1"/>
      <selection pane="bottomLeft" activeCell="F8" sqref="F8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9.7109375" customWidth="1"/>
    <col min="5" max="5" width="32.7109375" customWidth="1"/>
    <col min="6" max="6" width="21.42578125" customWidth="1"/>
    <col min="7" max="7" width="22.85546875" customWidth="1"/>
  </cols>
  <sheetData>
    <row r="1" spans="1:8" ht="49.5" customHeight="1" x14ac:dyDescent="0.25">
      <c r="A1" s="50" t="s">
        <v>43</v>
      </c>
      <c r="B1" s="50"/>
      <c r="C1" s="50"/>
      <c r="D1" s="50"/>
      <c r="E1" s="50"/>
      <c r="F1" s="50"/>
      <c r="G1" s="50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90" x14ac:dyDescent="0.25">
      <c r="A5" s="21">
        <v>1</v>
      </c>
      <c r="B5" s="20" t="s">
        <v>37</v>
      </c>
      <c r="C5" s="12" t="s">
        <v>38</v>
      </c>
      <c r="D5" s="15">
        <v>90</v>
      </c>
      <c r="E5" s="12" t="s">
        <v>53</v>
      </c>
      <c r="F5" s="5">
        <v>28247.5</v>
      </c>
      <c r="G5" s="5">
        <v>28247.5</v>
      </c>
    </row>
    <row r="6" spans="1:8" ht="90" x14ac:dyDescent="0.25">
      <c r="A6" s="21">
        <v>2</v>
      </c>
      <c r="B6" s="20" t="s">
        <v>58</v>
      </c>
      <c r="C6" s="36" t="s">
        <v>59</v>
      </c>
      <c r="D6" s="15">
        <v>90</v>
      </c>
      <c r="E6" s="12" t="s">
        <v>53</v>
      </c>
      <c r="F6" s="5">
        <v>630760</v>
      </c>
      <c r="G6" s="5">
        <v>630760</v>
      </c>
    </row>
    <row r="7" spans="1:8" ht="90" x14ac:dyDescent="0.25">
      <c r="A7" s="37">
        <v>3</v>
      </c>
      <c r="B7" s="12" t="s">
        <v>104</v>
      </c>
      <c r="C7" s="38" t="s">
        <v>105</v>
      </c>
      <c r="D7" s="12">
        <v>3</v>
      </c>
      <c r="E7" s="12" t="s">
        <v>53</v>
      </c>
      <c r="F7" s="39">
        <f>47492</f>
        <v>47492</v>
      </c>
      <c r="G7" s="5"/>
    </row>
    <row r="8" spans="1:8" ht="90" x14ac:dyDescent="0.25">
      <c r="A8" s="22">
        <v>4</v>
      </c>
      <c r="B8" s="12" t="s">
        <v>102</v>
      </c>
      <c r="C8" s="12" t="s">
        <v>103</v>
      </c>
      <c r="D8" s="15">
        <v>1</v>
      </c>
      <c r="E8" s="12" t="s">
        <v>53</v>
      </c>
      <c r="F8" s="5">
        <v>17989</v>
      </c>
      <c r="G8" s="5"/>
    </row>
    <row r="9" spans="1:8" ht="90" x14ac:dyDescent="0.25">
      <c r="A9" s="37">
        <v>5</v>
      </c>
      <c r="B9" s="12" t="s">
        <v>106</v>
      </c>
      <c r="C9" s="12" t="s">
        <v>107</v>
      </c>
      <c r="D9" s="12">
        <v>75</v>
      </c>
      <c r="E9" s="12" t="s">
        <v>53</v>
      </c>
      <c r="F9" s="40">
        <f>48995</f>
        <v>48995</v>
      </c>
      <c r="G9" s="5"/>
    </row>
    <row r="10" spans="1:8" ht="90" x14ac:dyDescent="0.25">
      <c r="A10" s="37">
        <v>6</v>
      </c>
      <c r="B10" s="12" t="s">
        <v>33</v>
      </c>
      <c r="C10" s="12" t="s">
        <v>34</v>
      </c>
      <c r="D10" s="15">
        <v>60</v>
      </c>
      <c r="E10" s="12" t="s">
        <v>53</v>
      </c>
      <c r="F10" s="16">
        <v>1210</v>
      </c>
      <c r="G10" s="16">
        <v>1210</v>
      </c>
    </row>
    <row r="11" spans="1:8" ht="90" x14ac:dyDescent="0.25">
      <c r="A11" s="37">
        <v>7</v>
      </c>
      <c r="B11" s="14" t="s">
        <v>55</v>
      </c>
      <c r="C11" s="12" t="s">
        <v>54</v>
      </c>
      <c r="D11" s="15">
        <v>50</v>
      </c>
      <c r="E11" s="12" t="s">
        <v>53</v>
      </c>
      <c r="F11" s="16">
        <f>32800+8170</f>
        <v>40970</v>
      </c>
      <c r="G11" s="16">
        <v>32800</v>
      </c>
      <c r="H11" s="18"/>
    </row>
    <row r="12" spans="1:8" ht="90" x14ac:dyDescent="0.25">
      <c r="A12" s="37">
        <v>8</v>
      </c>
      <c r="B12" s="20" t="s">
        <v>100</v>
      </c>
      <c r="C12" s="12" t="s">
        <v>101</v>
      </c>
      <c r="D12" s="15">
        <v>33</v>
      </c>
      <c r="E12" s="12" t="s">
        <v>53</v>
      </c>
      <c r="F12" s="16">
        <v>23280</v>
      </c>
      <c r="G12" s="16"/>
    </row>
    <row r="13" spans="1:8" ht="90" x14ac:dyDescent="0.25">
      <c r="A13" s="37">
        <v>9</v>
      </c>
      <c r="B13" s="20" t="s">
        <v>35</v>
      </c>
      <c r="C13" s="12" t="s">
        <v>36</v>
      </c>
      <c r="D13" s="15">
        <v>75</v>
      </c>
      <c r="E13" s="12" t="s">
        <v>53</v>
      </c>
      <c r="F13" s="16">
        <f>77670+61400</f>
        <v>139070</v>
      </c>
      <c r="G13" s="16">
        <f>77670+61400</f>
        <v>139070</v>
      </c>
    </row>
    <row r="14" spans="1:8" x14ac:dyDescent="0.25">
      <c r="F14" s="17"/>
      <c r="G14" s="1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41" t="s">
        <v>27</v>
      </c>
      <c r="B1" s="41"/>
      <c r="C1" s="41"/>
      <c r="D1" s="41"/>
      <c r="E1" s="41"/>
      <c r="F1" s="41"/>
      <c r="G1" s="41"/>
      <c r="H1" s="41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Свед-я об орг.</vt:lpstr>
      <vt:lpstr>Общ.стоим.и кол.</vt:lpstr>
      <vt:lpstr>Товары рп</vt:lpstr>
      <vt:lpstr>Годовой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2023-02-15T03:51:01Z</dcterms:modified>
</cp:coreProperties>
</file>