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Свед-я об орг." sheetId="1" r:id="rId1"/>
    <sheet name="Общ.стоим.и кол." sheetId="2" r:id="rId2"/>
    <sheet name="Товары рп" sheetId="3" r:id="rId3"/>
    <sheet name="Годовой" sheetId="4" r:id="rId4"/>
  </sheets>
  <definedNames>
    <definedName name="_xlnm.Print_Area" localSheetId="2">'Товары рп'!$A$1:$H$54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2" l="1"/>
  <c r="C49" i="2"/>
  <c r="D53" i="2" l="1"/>
  <c r="F39" i="2"/>
  <c r="A36" i="2" l="1"/>
  <c r="A13" i="2"/>
  <c r="A14" i="2" s="1"/>
  <c r="A15" i="2" s="1"/>
  <c r="A6" i="2"/>
  <c r="A7" i="2" s="1"/>
  <c r="A8" i="2" s="1"/>
  <c r="A9" i="2" s="1"/>
  <c r="A10" i="2" s="1"/>
  <c r="A11" i="2" s="1"/>
  <c r="A12" i="2" s="1"/>
  <c r="A16" i="2" l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F9" i="3" l="1"/>
  <c r="F39" i="3"/>
  <c r="A36" i="3" l="1"/>
  <c r="G5" i="3" l="1"/>
  <c r="F5" i="3"/>
  <c r="A6" i="4" l="1"/>
  <c r="F55" i="3" l="1"/>
  <c r="D47" i="2" l="1"/>
  <c r="C53" i="2" l="1"/>
  <c r="A6" i="3" l="1"/>
  <c r="A7" i="3" s="1"/>
  <c r="A8" i="3" l="1"/>
  <c r="A9" i="3" s="1"/>
  <c r="A10" i="3"/>
  <c r="A11" i="3" l="1"/>
  <c r="A12" i="3" s="1"/>
  <c r="A13" i="3" s="1"/>
  <c r="A14" i="3" s="1"/>
  <c r="A15" i="3" s="1"/>
  <c r="A16" i="3" s="1"/>
  <c r="A17" i="3" s="1"/>
  <c r="G55" i="3"/>
  <c r="A18" i="3" l="1"/>
  <c r="A19" i="3" s="1"/>
  <c r="A20" i="3" s="1"/>
  <c r="A21" i="3" s="1"/>
  <c r="A22" i="3" s="1"/>
  <c r="A23" i="3" s="1"/>
  <c r="A24" i="3" s="1"/>
  <c r="A25" i="3" s="1"/>
  <c r="A26" i="3" s="1"/>
  <c r="A27" i="3" s="1"/>
  <c r="A28" i="3" l="1"/>
  <c r="A29" i="3" s="1"/>
  <c r="A30" i="3" s="1"/>
  <c r="A31" i="3" l="1"/>
  <c r="A32" i="3" s="1"/>
  <c r="A33" i="3" s="1"/>
  <c r="A34" i="3" s="1"/>
  <c r="A35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</calcChain>
</file>

<file path=xl/sharedStrings.xml><?xml version="1.0" encoding="utf-8"?>
<sst xmlns="http://schemas.openxmlformats.org/spreadsheetml/2006/main" count="272" uniqueCount="208">
  <si>
    <t>СВЕДЕНИЯ</t>
  </si>
  <si>
    <t>1. Информация о заказчике</t>
  </si>
  <si>
    <t>Коды</t>
  </si>
  <si>
    <t>Полное наименование</t>
  </si>
  <si>
    <t>ИНН</t>
  </si>
  <si>
    <t>КПП</t>
  </si>
  <si>
    <t>Организационно-правовая форма</t>
  </si>
  <si>
    <t>по ОКОПФ</t>
  </si>
  <si>
    <t>Форма собственности</t>
  </si>
  <si>
    <t>по ОКФС</t>
  </si>
  <si>
    <t>Место нахождения, телефон, адрес электронной почты</t>
  </si>
  <si>
    <t>по ОКТМО</t>
  </si>
  <si>
    <t>Вид документа</t>
  </si>
  <si>
    <t>Основной документ</t>
  </si>
  <si>
    <t>(основной документ - код 01; изменения к документу - код 02)</t>
  </si>
  <si>
    <t>Единица измерения</t>
  </si>
  <si>
    <t>рубль</t>
  </si>
  <si>
    <t>по ОКЕИ</t>
  </si>
  <si>
    <t>Общее количество заключенных договоров</t>
  </si>
  <si>
    <t>Всего:</t>
  </si>
  <si>
    <t>№ п/п</t>
  </si>
  <si>
    <t>Код товара по Общероссийскому классификатору продукции по видам экономической деятельности ОК 034-2014 (КПЕС 2008) (ОКПД2)</t>
  </si>
  <si>
    <t>Наименование товара</t>
  </si>
  <si>
    <t>Размер минимальной доли закупок товаров российского происхождения, в том числе товаров, поставляемых при выполнении закупаемых работ, оказании закупаемых услуг (процентов)</t>
  </si>
  <si>
    <t>Информация о договорах на поставку товаров, в том числе товаров, поставленных при выполнении закупаемых работ, оказании закупаемых услуг</t>
  </si>
  <si>
    <t>Стоимостный объем товаров, в том числе товаров, поставленных при выполнении закупаемых работ, оказании закупаемых услуг (рублей)</t>
  </si>
  <si>
    <t>Стоимостный объем товаров российского происхождения, в том числе товаров, поставленных при выполнении закупаемых работ, оказании закупаемых услуг (рублей)</t>
  </si>
  <si>
    <t>4. Сведения о закупках товаров российского происхождения, в том числе товаров, поставленных при выполнении закупаемых работ, оказании закупаемых услуг за 20__ год</t>
  </si>
  <si>
    <t>Размер достигнутой доли закупок товаров российского происхождения (процентов)</t>
  </si>
  <si>
    <t>Акционерный Коммерческий Банк "Алмазэргиэнбанк" Акционерное общество</t>
  </si>
  <si>
    <t>Непубличные акционерные общества</t>
  </si>
  <si>
    <t>Смешанная российская собственность с долей собственности субъектов Российской Федерации</t>
  </si>
  <si>
    <t>677000, Республика Саха (Якутия), г. Якутск, пр. Ленина, 1, тел.:           8 (411) 234-00-42, zakupki@albank.ru</t>
  </si>
  <si>
    <t>27.32</t>
  </si>
  <si>
    <t>Провода и кабели электронные и электрические прочие</t>
  </si>
  <si>
    <t>31.01.11</t>
  </si>
  <si>
    <t>Мебель металлическая для офисов</t>
  </si>
  <si>
    <t>17.12</t>
  </si>
  <si>
    <t>Бумага и картон</t>
  </si>
  <si>
    <t>Предмет договора договоров, заключенных по результатам закупок</t>
  </si>
  <si>
    <t xml:space="preserve">у единственного поставщика (подрядчика, исполнителя), если в соответствии с положением о закупке сведения о таких закупках не размещаются заказчиком в единой информационной системе сфере закупок </t>
  </si>
  <si>
    <t xml:space="preserve">указанных в пунктах 1 - 3 части 15 статьи 4 Федерального закона в случае принятия заказчиком решения о неразмещении сведений о таких закупках в единой информационной системе </t>
  </si>
  <si>
    <t>Цена договора или максимальное значение 
 цены договора(рублей)</t>
  </si>
  <si>
    <t>3. Сведения о закупках товара российского происхождения, в том числе товаров, поставляемых при выполнении закупаемых работ, оказании закупаемых услуг</t>
  </si>
  <si>
    <t>№</t>
  </si>
  <si>
    <t>Предмет договора</t>
  </si>
  <si>
    <t>Код случая заключения договора по результатам</t>
  </si>
  <si>
    <t>Дата заключения договора</t>
  </si>
  <si>
    <r>
      <t xml:space="preserve">2.1. Информация о количестве и об общей стоимости договоров, заключенных по результатам закупок, сведения о которых </t>
    </r>
    <r>
      <rPr>
        <u/>
        <sz val="11"/>
        <color theme="1"/>
        <rFont val="Times New Roman"/>
        <family val="1"/>
        <charset val="204"/>
      </rPr>
      <t>размещены</t>
    </r>
    <r>
      <rPr>
        <sz val="11"/>
        <color theme="1"/>
        <rFont val="Times New Roman"/>
        <family val="1"/>
        <charset val="204"/>
      </rPr>
      <t xml:space="preserve"> в единой информационной системе</t>
    </r>
  </si>
  <si>
    <t>Уникальный номер реестровой записи из реестра договоров, заключеннных заказчиками</t>
  </si>
  <si>
    <t>Цена договора или максимальное значение цены договора (рублей)</t>
  </si>
  <si>
    <t>Договор заключен по результатам закупки, указанной в пунктах 1 - 3 части 15 статьи 4 223-ФЗ в случае принятия заказчиком решения о неразмещении сведений о таких закупках в ЕИС</t>
  </si>
  <si>
    <t>28.23</t>
  </si>
  <si>
    <t>26.20.17</t>
  </si>
  <si>
    <t>Мониторы и проекторы, преимущественно используемые в системах автоматической обработки данных</t>
  </si>
  <si>
    <t>26.40</t>
  </si>
  <si>
    <t>Техника бытовая электронная</t>
  </si>
  <si>
    <t>26.20.11</t>
  </si>
  <si>
    <t>Компьютеры портативные массой не более 10 кг, такие как ноутбуки, планшетные компьютеры, карманные компьютеры, в том числе совмещающие функции мобильного телефонного аппарата, электронные записные книжки и аналогичная компьютерная техника</t>
  </si>
  <si>
    <t>26.30.5</t>
  </si>
  <si>
    <t>Устройства охранной или пожарной сигнализации и аналогичная аппаратура</t>
  </si>
  <si>
    <t>31.01.12.</t>
  </si>
  <si>
    <t>Мебель деревянная для офисов</t>
  </si>
  <si>
    <t>26.20.2</t>
  </si>
  <si>
    <t>Устройства запоминающие и прочие устройства хранения данных</t>
  </si>
  <si>
    <t>26.20.16</t>
  </si>
  <si>
    <t>Устройства ввода или вывода, содержащие или не содержащие в одном корпусе запоминающие устройства</t>
  </si>
  <si>
    <t>26.20.13</t>
  </si>
  <si>
    <t>Машины вычислительные электронные цифровые, содержащие в одном корпусе центральный процессор и устройство ввода и вывода, объединенные или нет для автоматической обработки данных</t>
  </si>
  <si>
    <t>26.20.14</t>
  </si>
  <si>
    <t>28.24.1</t>
  </si>
  <si>
    <t>Инструменты ручные электрические; инструменты ручные прочие с механизированным приводом</t>
  </si>
  <si>
    <t>26.30.11.110</t>
  </si>
  <si>
    <t>Средства связи, выполняющие функцию систем коммутации</t>
  </si>
  <si>
    <t>26.40.51.000</t>
  </si>
  <si>
    <t>Части и принадлежности звукового и видеооборудования</t>
  </si>
  <si>
    <t>Машины вычислительные электронные цифровые, поставляемые в виде систем для автоматической обработки данных (сервер)</t>
  </si>
  <si>
    <t>26.20.15</t>
  </si>
  <si>
    <t>Машины вычислительные электронные цифровые прочие, содержащие или не содержащие в одном корпусе одно или два из следующих устройств для автоматической обработки данных: запоминающие устройства, устройства ввода, устройства вывода</t>
  </si>
  <si>
    <t>26.12</t>
  </si>
  <si>
    <t>Платы печатные смонтированные</t>
  </si>
  <si>
    <t>28.13.14</t>
  </si>
  <si>
    <t>Насосы центробежные подачи жидкостей прочие; насосы прочие</t>
  </si>
  <si>
    <t>Мебель из пластмассовых материалов</t>
  </si>
  <si>
    <t>31.09.14.110</t>
  </si>
  <si>
    <t>26.70</t>
  </si>
  <si>
    <t>Приборы оптические и фотографическое оборудование</t>
  </si>
  <si>
    <t>31.09.13</t>
  </si>
  <si>
    <t>Мебель деревянная, не включенная в другие группировки</t>
  </si>
  <si>
    <t xml:space="preserve">сведения о которых не подлежат размещению в единой информационной системе в соответствии с частью 15 статьи 4 Федерального закона </t>
  </si>
  <si>
    <t>31.09.12</t>
  </si>
  <si>
    <t>Мебель деревянная для спальни, столовой и гостиной</t>
  </si>
  <si>
    <t>26.30.23</t>
  </si>
  <si>
    <t>Аппараты телефонные прочие, устройства и аппаратура для передачи и приема речи, изображений или других данных, включая оборудование коммуникационное для работы в проводных или беспроводных сетях связи (например, локальных и глобальных сетях)</t>
  </si>
  <si>
    <t>Видеокамеры</t>
  </si>
  <si>
    <t>26.30.11</t>
  </si>
  <si>
    <t>Аппаратура коммуникационная передающая с приемными устройствами</t>
  </si>
  <si>
    <t>26.30.11.120</t>
  </si>
  <si>
    <t>Средства связи, выполняющие функцию цифровых транспортных систем</t>
  </si>
  <si>
    <t>26.30.3</t>
  </si>
  <si>
    <t>Части и комплектующие коммуникационного оборудования</t>
  </si>
  <si>
    <t>26.51.5</t>
  </si>
  <si>
    <t xml:space="preserve"> Приборы для контроля прочих физических величин</t>
  </si>
  <si>
    <t>Размещены в закрытой части ЕИС</t>
  </si>
  <si>
    <t>Размер минимальной доли закупок товаров российского происхождения, в том числе товаров, поставляемых при выполнении закупаемых работ, оказании закупаемых услуг                      (%)</t>
  </si>
  <si>
    <t>28.25.14.110</t>
  </si>
  <si>
    <t>Оборудование и аппараты для фильтрования, обеззараживания и (или) очистки воздуха</t>
  </si>
  <si>
    <t xml:space="preserve">Оборудование электрическое прочее </t>
  </si>
  <si>
    <t xml:space="preserve">Оборудование электрическое осветительное </t>
  </si>
  <si>
    <t xml:space="preserve">27.40 </t>
  </si>
  <si>
    <t>25.73.30</t>
  </si>
  <si>
    <t>Инструмент ручной прочий</t>
  </si>
  <si>
    <t xml:space="preserve"> 26.40.20.122</t>
  </si>
  <si>
    <t>Приемники телевизионные (телевизоры) цветного изображения с жидкокристаллическим экраном, плазменной панелью</t>
  </si>
  <si>
    <t xml:space="preserve"> 26.40.33.110</t>
  </si>
  <si>
    <t>26.51.4</t>
  </si>
  <si>
    <t>Приборы для измерения электрических величин или ионизирующих излучений</t>
  </si>
  <si>
    <t>Машины офисные и оборудование, кроме компьютеров и периферийного оборудования (в т.ч. Картриджи, калькуляторы, ламинаторы)</t>
  </si>
  <si>
    <t>2.2. Информация о количестве и об общей стоимости договоров, заключенных по результатам закупок, сведения о которых не размещены в единой информационной системе</t>
  </si>
  <si>
    <t>27.90</t>
  </si>
  <si>
    <t>27.51.13</t>
  </si>
  <si>
    <t>Машины стиральные бытовые и машины для сушки одежды</t>
  </si>
  <si>
    <t xml:space="preserve">Установки генераторные электрические и вращающиеся преобразователи </t>
  </si>
  <si>
    <t>27.11.3.</t>
  </si>
  <si>
    <t>29.10.2</t>
  </si>
  <si>
    <t xml:space="preserve"> Автомобили легковые</t>
  </si>
  <si>
    <t>28.14.11.120</t>
  </si>
  <si>
    <t xml:space="preserve">Арматура регулирующая </t>
  </si>
  <si>
    <t>всего</t>
  </si>
  <si>
    <t>26.30.22</t>
  </si>
  <si>
    <t>Аппараты телефонные для сотовых сетей связи или для прочих беспроводных сетей</t>
  </si>
  <si>
    <t>Оборудование и установки для фильтрования или очистки газов, не включенные в другие группировки. Эта группировка не включает машины и аппараты для разделения жидких и газовых неоднородных систем в радиохимическом производстве и изготовлении тепловыделяющих элементов</t>
  </si>
  <si>
    <t>28.25.14</t>
  </si>
  <si>
    <r>
      <t xml:space="preserve">о договорах, заключенных в январе </t>
    </r>
    <r>
      <rPr>
        <b/>
        <sz val="11"/>
        <color theme="1"/>
        <rFont val="Times New Roman"/>
        <family val="1"/>
        <charset val="204"/>
      </rPr>
      <t>2025 г</t>
    </r>
    <r>
      <rPr>
        <sz val="11"/>
        <color theme="1"/>
        <rFont val="Times New Roman"/>
        <family val="1"/>
        <charset val="204"/>
      </rPr>
      <t>. по результатам закупок товаров, работ, услуг</t>
    </r>
  </si>
  <si>
    <t>31.02.10</t>
  </si>
  <si>
    <t>Мебель кухонная</t>
  </si>
  <si>
    <t>26.20.40</t>
  </si>
  <si>
    <t>Блоки, части и принадлежности вычислительных машин</t>
  </si>
  <si>
    <t xml:space="preserve">Договор заключен по результатам закупки, указанной в пунктах 1 - 3 части 15 статьи 4 223-ФЗ в случае принятия заказчиком решения о неразмещении сведений о таких закупках в ЕИС  </t>
  </si>
  <si>
    <t>26.12.20</t>
  </si>
  <si>
    <t>Платы звуковые, видеоплаты, сетевые и аналогичные платы для машин автоматической обработки информации</t>
  </si>
  <si>
    <t>26.20.12.110</t>
  </si>
  <si>
    <t>Терминалы кассовые, подключаемые к компьютеру или сети передачи данных</t>
  </si>
  <si>
    <t>26.20.12.120</t>
  </si>
  <si>
    <t>Банкоматы и аналогичное оборудование, подключаемое к компьютеру или сети передачи данных</t>
  </si>
  <si>
    <t xml:space="preserve">Договор заключен по результатам закупки, указанной в пунктах 1 - 3 части 15 статьи 4 223-ФЗ в случае принятия заказчиком решения о неразмещении сведений о таких закупках в ЕИС </t>
  </si>
  <si>
    <t>26.20.3</t>
  </si>
  <si>
    <t>Устройства автоматической обработки данных прочие</t>
  </si>
  <si>
    <t>Аппаратура для воспроизведения звука прочая</t>
  </si>
  <si>
    <t>26.40.31.190</t>
  </si>
  <si>
    <t>Аппаратура записи и воспроизведения изображения прочая</t>
  </si>
  <si>
    <t>Микрофоны и подставки для них</t>
  </si>
  <si>
    <t>26.40.33.190</t>
  </si>
  <si>
    <t>26.40.41.000</t>
  </si>
  <si>
    <t>Услуги по общей уборке зданий</t>
  </si>
  <si>
    <t>51435138944250000320000</t>
  </si>
  <si>
    <t>51435138944250000310000</t>
  </si>
  <si>
    <t>51435138944250000300000</t>
  </si>
  <si>
    <t>Услуги по предоставлению лицензий на право использовать компьютерное программное обеспечение</t>
  </si>
  <si>
    <t>51435138944250000290000</t>
  </si>
  <si>
    <t xml:space="preserve">Поставка электроэнергии (г. Санкт-Петербург) </t>
  </si>
  <si>
    <t>51435138944250000270000</t>
  </si>
  <si>
    <t>51435138944250000280000</t>
  </si>
  <si>
    <t>Поставка теплоэнергии (с. Ытык-Кюель)</t>
  </si>
  <si>
    <t>51435138944250000260000</t>
  </si>
  <si>
    <t>Поставка теплоэнергии  (в горячей воде) г. Санкт-Петербург</t>
  </si>
  <si>
    <t>51435138944250000250000</t>
  </si>
  <si>
    <t>Услуги по физической охране (Санкт-Петербург)</t>
  </si>
  <si>
    <t>51435138944250000240000</t>
  </si>
  <si>
    <t>51435138944250000230000</t>
  </si>
  <si>
    <t>51435138944250000220000</t>
  </si>
  <si>
    <t>51435138944250000210000</t>
  </si>
  <si>
    <t>51435138944250000200000</t>
  </si>
  <si>
    <t>51435138944250000190000</t>
  </si>
  <si>
    <t>51435138944250000180000</t>
  </si>
  <si>
    <t>51435138944250000170000</t>
  </si>
  <si>
    <t>51435138944250000160000</t>
  </si>
  <si>
    <t>51435138944250000150000</t>
  </si>
  <si>
    <t>51435138944250000140000</t>
  </si>
  <si>
    <t>51435138944250000130000</t>
  </si>
  <si>
    <t>51435138944250000120000</t>
  </si>
  <si>
    <t>51435138944250000110000</t>
  </si>
  <si>
    <t>51435138944250000100000</t>
  </si>
  <si>
    <t>51435138944250000090000</t>
  </si>
  <si>
    <t>51435138944250000080000</t>
  </si>
  <si>
    <t>51435138944250000070000</t>
  </si>
  <si>
    <t>51435138944250000060000</t>
  </si>
  <si>
    <t>51435138944250000050000</t>
  </si>
  <si>
    <t>51435138944250000040000</t>
  </si>
  <si>
    <t>51435138944250000030000</t>
  </si>
  <si>
    <t>51435138944250000020000</t>
  </si>
  <si>
    <t>51435138944250000010000</t>
  </si>
  <si>
    <t>Услуги связи</t>
  </si>
  <si>
    <t>Услуги охраны здания (вневедомственная) (г. Якутск)</t>
  </si>
  <si>
    <t xml:space="preserve">Услуги сотовой связи </t>
  </si>
  <si>
    <t>Сопровождение ПП</t>
  </si>
  <si>
    <t xml:space="preserve">Уборка офисных помещений </t>
  </si>
  <si>
    <t>Услуги по техническому обслуживанию ОПТС</t>
  </si>
  <si>
    <t>Услуги по техническому обслуживанию СКУД</t>
  </si>
  <si>
    <t>Услуги по обеспечению специализированным вооруженным сопровождением (ИСП)</t>
  </si>
  <si>
    <t>Услуги по физической охране (ИСП)</t>
  </si>
  <si>
    <t>Услуги по обеспечению специализированным вооруженным сопровождением (г. Якутск)</t>
  </si>
  <si>
    <t>Услуги физической охраны (г. Якутск)</t>
  </si>
  <si>
    <t>Оказание информационных услуг</t>
  </si>
  <si>
    <t>Услуги связи (Интернет)</t>
  </si>
  <si>
    <t xml:space="preserve">Услуги связи (Интернет) </t>
  </si>
  <si>
    <t>Предоставление прав на использование лицензионного программного обеспечения Kaspersky</t>
  </si>
  <si>
    <t>Оказание услуг по страхованию имущества (наличность в оперкассах, темпокассах)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</si>
</sst>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2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4" fontId="3" fillId="0" borderId="0" xfId="0" applyNumberFormat="1" applyFont="1"/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center"/>
    </xf>
    <xf numFmtId="0" fontId="4" fillId="0" borderId="0" xfId="0" applyFont="1"/>
    <xf numFmtId="4" fontId="3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5" fontId="3" fillId="0" borderId="0" xfId="0" applyNumberFormat="1" applyFont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9" fontId="3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wrapText="1"/>
    </xf>
    <xf numFmtId="165" fontId="3" fillId="0" borderId="0" xfId="0" applyNumberFormat="1" applyFont="1" applyAlignment="1">
      <alignment horizontal="left" vertical="center"/>
    </xf>
    <xf numFmtId="164" fontId="0" fillId="0" borderId="0" xfId="0" applyNumberFormat="1" applyAlignment="1">
      <alignment horizontal="left" wrapText="1"/>
    </xf>
    <xf numFmtId="14" fontId="3" fillId="0" borderId="1" xfId="0" applyNumberFormat="1" applyFont="1" applyFill="1" applyBorder="1" applyAlignment="1">
      <alignment horizontal="center" vertical="center"/>
    </xf>
    <xf numFmtId="4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center" vertical="center"/>
    </xf>
    <xf numFmtId="4" fontId="3" fillId="0" borderId="6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center"/>
    </xf>
    <xf numFmtId="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7" fillId="3" borderId="0" xfId="0" applyFont="1" applyFill="1" applyAlignment="1">
      <alignment wrapText="1"/>
    </xf>
    <xf numFmtId="0" fontId="3" fillId="0" borderId="0" xfId="0" applyFont="1" applyFill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/>
    </xf>
    <xf numFmtId="4" fontId="4" fillId="3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0" xfId="0" applyNumberFormat="1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7" fillId="0" borderId="5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49" fontId="4" fillId="0" borderId="0" xfId="0" applyNumberFormat="1" applyFont="1" applyFill="1"/>
    <xf numFmtId="0" fontId="4" fillId="0" borderId="0" xfId="0" applyFont="1" applyFill="1"/>
    <xf numFmtId="0" fontId="4" fillId="0" borderId="0" xfId="0" applyFont="1" applyFill="1" applyAlignment="1">
      <alignment horizontal="left"/>
    </xf>
    <xf numFmtId="14" fontId="4" fillId="0" borderId="0" xfId="0" applyNumberFormat="1" applyFont="1" applyFill="1" applyBorder="1" applyAlignment="1">
      <alignment horizontal="right"/>
    </xf>
    <xf numFmtId="4" fontId="4" fillId="0" borderId="0" xfId="0" applyNumberFormat="1" applyFont="1" applyFill="1" applyBorder="1" applyAlignment="1">
      <alignment horizontal="center"/>
    </xf>
    <xf numFmtId="14" fontId="4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4" fontId="3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left" wrapText="1"/>
    </xf>
    <xf numFmtId="4" fontId="4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A2" sqref="A2:F2"/>
    </sheetView>
  </sheetViews>
  <sheetFormatPr defaultRowHeight="15" x14ac:dyDescent="0.25"/>
  <cols>
    <col min="1" max="1" width="20.7109375" customWidth="1"/>
    <col min="3" max="3" width="28.5703125" customWidth="1"/>
    <col min="4" max="4" width="6.140625" customWidth="1"/>
    <col min="5" max="5" width="13.85546875" customWidth="1"/>
    <col min="6" max="6" width="16.85546875" customWidth="1"/>
  </cols>
  <sheetData>
    <row r="1" spans="1:9" x14ac:dyDescent="0.25">
      <c r="A1" s="124" t="s">
        <v>0</v>
      </c>
      <c r="B1" s="124"/>
      <c r="C1" s="124"/>
      <c r="D1" s="124"/>
      <c r="E1" s="124"/>
      <c r="F1" s="124"/>
      <c r="G1" s="1"/>
      <c r="H1" s="1"/>
      <c r="I1" s="1"/>
    </row>
    <row r="2" spans="1:9" ht="33" customHeight="1" x14ac:dyDescent="0.25">
      <c r="A2" s="125" t="s">
        <v>133</v>
      </c>
      <c r="B2" s="125"/>
      <c r="C2" s="125"/>
      <c r="D2" s="125"/>
      <c r="E2" s="125"/>
      <c r="F2" s="125"/>
      <c r="G2" s="1"/>
      <c r="H2" s="1"/>
      <c r="I2" s="1"/>
    </row>
    <row r="3" spans="1:9" x14ac:dyDescent="0.25">
      <c r="A3" s="6"/>
      <c r="B3" s="6"/>
      <c r="C3" s="6"/>
      <c r="D3" s="6"/>
      <c r="E3" s="6"/>
      <c r="F3" s="6"/>
      <c r="G3" s="2"/>
      <c r="H3" s="2"/>
      <c r="I3" s="2"/>
    </row>
    <row r="4" spans="1:9" x14ac:dyDescent="0.25">
      <c r="A4" s="124" t="s">
        <v>1</v>
      </c>
      <c r="B4" s="124"/>
      <c r="C4" s="124"/>
      <c r="D4" s="124"/>
      <c r="E4" s="124"/>
      <c r="F4" s="124"/>
      <c r="G4" s="1"/>
      <c r="H4" s="1"/>
      <c r="I4" s="1"/>
    </row>
    <row r="5" spans="1:9" x14ac:dyDescent="0.25">
      <c r="A5" s="6"/>
      <c r="B5" s="6"/>
      <c r="C5" s="6"/>
      <c r="D5" s="6"/>
      <c r="E5" s="6"/>
      <c r="F5" s="6"/>
      <c r="G5" s="2"/>
      <c r="H5" s="2"/>
      <c r="I5" s="2"/>
    </row>
    <row r="6" spans="1:9" x14ac:dyDescent="0.25">
      <c r="A6" s="7"/>
      <c r="B6" s="7"/>
      <c r="C6" s="7"/>
      <c r="D6" s="7"/>
      <c r="E6" s="8"/>
      <c r="F6" s="3" t="s">
        <v>2</v>
      </c>
      <c r="G6" s="2"/>
      <c r="H6" s="2"/>
      <c r="I6" s="2"/>
    </row>
    <row r="7" spans="1:9" ht="63" customHeight="1" x14ac:dyDescent="0.25">
      <c r="A7" s="122" t="s">
        <v>3</v>
      </c>
      <c r="B7" s="122"/>
      <c r="C7" s="122" t="s">
        <v>29</v>
      </c>
      <c r="D7" s="122"/>
      <c r="E7" s="14" t="s">
        <v>4</v>
      </c>
      <c r="F7" s="3">
        <v>1435138944</v>
      </c>
      <c r="G7" s="2"/>
      <c r="H7" s="2"/>
      <c r="I7" s="2"/>
    </row>
    <row r="8" spans="1:9" x14ac:dyDescent="0.25">
      <c r="A8" s="122"/>
      <c r="B8" s="122"/>
      <c r="C8" s="122"/>
      <c r="D8" s="122"/>
      <c r="E8" s="14" t="s">
        <v>5</v>
      </c>
      <c r="F8" s="3">
        <v>143501001</v>
      </c>
      <c r="G8" s="2"/>
      <c r="H8" s="2"/>
      <c r="I8" s="2"/>
    </row>
    <row r="9" spans="1:9" ht="48" customHeight="1" x14ac:dyDescent="0.25">
      <c r="A9" s="122" t="s">
        <v>6</v>
      </c>
      <c r="B9" s="122"/>
      <c r="C9" s="122" t="s">
        <v>30</v>
      </c>
      <c r="D9" s="122"/>
      <c r="E9" s="14" t="s">
        <v>7</v>
      </c>
      <c r="F9" s="3">
        <v>12267</v>
      </c>
      <c r="G9" s="2"/>
      <c r="H9" s="2"/>
      <c r="I9" s="2"/>
    </row>
    <row r="10" spans="1:9" ht="69.75" customHeight="1" x14ac:dyDescent="0.25">
      <c r="A10" s="122" t="s">
        <v>8</v>
      </c>
      <c r="B10" s="122"/>
      <c r="C10" s="122" t="s">
        <v>31</v>
      </c>
      <c r="D10" s="122"/>
      <c r="E10" s="14" t="s">
        <v>9</v>
      </c>
      <c r="F10" s="3">
        <v>42</v>
      </c>
      <c r="G10" s="2"/>
      <c r="H10" s="2"/>
      <c r="I10" s="2"/>
    </row>
    <row r="11" spans="1:9" ht="31.5" customHeight="1" x14ac:dyDescent="0.25">
      <c r="A11" s="122" t="s">
        <v>10</v>
      </c>
      <c r="B11" s="122"/>
      <c r="C11" s="123" t="s">
        <v>32</v>
      </c>
      <c r="D11" s="123"/>
      <c r="E11" s="122" t="s">
        <v>11</v>
      </c>
      <c r="F11" s="122">
        <v>98701000001</v>
      </c>
      <c r="G11" s="2"/>
      <c r="H11" s="2"/>
      <c r="I11" s="2"/>
    </row>
    <row r="12" spans="1:9" ht="15.75" customHeight="1" x14ac:dyDescent="0.25">
      <c r="A12" s="122"/>
      <c r="B12" s="122"/>
      <c r="C12" s="123"/>
      <c r="D12" s="123"/>
      <c r="E12" s="122"/>
      <c r="F12" s="122"/>
      <c r="G12" s="2"/>
      <c r="H12" s="2"/>
      <c r="I12" s="2"/>
    </row>
    <row r="13" spans="1:9" ht="15.75" customHeight="1" x14ac:dyDescent="0.25">
      <c r="A13" s="122"/>
      <c r="B13" s="122"/>
      <c r="C13" s="123"/>
      <c r="D13" s="123"/>
      <c r="E13" s="122"/>
      <c r="F13" s="122"/>
      <c r="G13" s="2"/>
      <c r="H13" s="2"/>
      <c r="I13" s="2"/>
    </row>
    <row r="14" spans="1:9" x14ac:dyDescent="0.25">
      <c r="A14" s="122" t="s">
        <v>12</v>
      </c>
      <c r="B14" s="122"/>
      <c r="C14" s="122" t="s">
        <v>13</v>
      </c>
      <c r="D14" s="122"/>
      <c r="E14" s="14"/>
      <c r="F14" s="122"/>
      <c r="G14" s="2"/>
      <c r="H14" s="2"/>
      <c r="I14" s="2"/>
    </row>
    <row r="15" spans="1:9" ht="47.25" customHeight="1" x14ac:dyDescent="0.25">
      <c r="A15" s="122"/>
      <c r="B15" s="122"/>
      <c r="C15" s="122" t="s">
        <v>14</v>
      </c>
      <c r="D15" s="122"/>
      <c r="E15" s="14"/>
      <c r="F15" s="122"/>
      <c r="G15" s="2"/>
      <c r="H15" s="2"/>
      <c r="I15" s="2"/>
    </row>
    <row r="16" spans="1:9" x14ac:dyDescent="0.25">
      <c r="A16" s="122" t="s">
        <v>15</v>
      </c>
      <c r="B16" s="122"/>
      <c r="C16" s="122" t="s">
        <v>16</v>
      </c>
      <c r="D16" s="122"/>
      <c r="E16" s="14" t="s">
        <v>17</v>
      </c>
      <c r="F16" s="3">
        <v>383</v>
      </c>
      <c r="G16" s="2"/>
      <c r="H16" s="2"/>
      <c r="I16" s="2"/>
    </row>
  </sheetData>
  <mergeCells count="20">
    <mergeCell ref="F14:F15"/>
    <mergeCell ref="A11:B13"/>
    <mergeCell ref="A4:F4"/>
    <mergeCell ref="A1:F1"/>
    <mergeCell ref="A2:F2"/>
    <mergeCell ref="E11:E13"/>
    <mergeCell ref="F11:F13"/>
    <mergeCell ref="A16:B16"/>
    <mergeCell ref="C16:D16"/>
    <mergeCell ref="A7:B8"/>
    <mergeCell ref="C7:D8"/>
    <mergeCell ref="A9:B9"/>
    <mergeCell ref="C9:D9"/>
    <mergeCell ref="A10:B10"/>
    <mergeCell ref="C10:D10"/>
    <mergeCell ref="C11:D13"/>
    <mergeCell ref="A14:B14"/>
    <mergeCell ref="C14:D14"/>
    <mergeCell ref="A15:B15"/>
    <mergeCell ref="C15:D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zoomScale="80" zoomScaleNormal="80" workbookViewId="0">
      <pane xSplit="1" ySplit="4" topLeftCell="B41" activePane="bottomRight" state="frozen"/>
      <selection pane="topRight" activeCell="B1" sqref="B1"/>
      <selection pane="bottomLeft" activeCell="A4" sqref="A4"/>
      <selection pane="bottomRight" activeCell="B49" sqref="B49:D49"/>
    </sheetView>
  </sheetViews>
  <sheetFormatPr defaultColWidth="9.140625" defaultRowHeight="15" x14ac:dyDescent="0.25"/>
  <cols>
    <col min="1" max="1" width="7.140625" style="18" customWidth="1"/>
    <col min="2" max="2" width="47.42578125" style="18" customWidth="1"/>
    <col min="3" max="3" width="13.28515625" style="18" customWidth="1"/>
    <col min="4" max="4" width="36.5703125" style="18" customWidth="1"/>
    <col min="5" max="5" width="20.7109375" style="18" customWidth="1"/>
    <col min="6" max="6" width="17" style="30" customWidth="1"/>
    <col min="7" max="7" width="11.42578125" style="18" customWidth="1"/>
    <col min="8" max="16384" width="9.140625" style="18"/>
  </cols>
  <sheetData>
    <row r="1" spans="1:7" ht="51" customHeight="1" x14ac:dyDescent="0.25">
      <c r="A1" s="125" t="s">
        <v>48</v>
      </c>
      <c r="B1" s="125"/>
      <c r="C1" s="125"/>
      <c r="D1" s="125"/>
      <c r="E1" s="125"/>
      <c r="F1" s="125"/>
    </row>
    <row r="2" spans="1:7" ht="15" customHeight="1" x14ac:dyDescent="0.25">
      <c r="A2" s="125" t="s">
        <v>103</v>
      </c>
      <c r="B2" s="125"/>
      <c r="C2" s="125"/>
      <c r="D2" s="125"/>
      <c r="E2" s="125"/>
      <c r="F2" s="125"/>
    </row>
    <row r="4" spans="1:7" ht="90.75" customHeight="1" x14ac:dyDescent="0.25">
      <c r="A4" s="32" t="s">
        <v>44</v>
      </c>
      <c r="B4" s="32" t="s">
        <v>45</v>
      </c>
      <c r="C4" s="32" t="s">
        <v>46</v>
      </c>
      <c r="D4" s="32" t="s">
        <v>49</v>
      </c>
      <c r="E4" s="9" t="s">
        <v>47</v>
      </c>
      <c r="F4" s="33" t="s">
        <v>50</v>
      </c>
    </row>
    <row r="5" spans="1:7" x14ac:dyDescent="0.25">
      <c r="A5" s="33">
        <v>1</v>
      </c>
      <c r="B5" s="50" t="s">
        <v>154</v>
      </c>
      <c r="C5" s="33"/>
      <c r="D5" s="80" t="s">
        <v>155</v>
      </c>
      <c r="E5" s="37">
        <v>45667</v>
      </c>
      <c r="F5" s="17">
        <v>530270</v>
      </c>
      <c r="G5" s="84"/>
    </row>
    <row r="6" spans="1:7" x14ac:dyDescent="0.25">
      <c r="A6" s="28">
        <f>A5+1</f>
        <v>2</v>
      </c>
      <c r="B6" s="50" t="s">
        <v>154</v>
      </c>
      <c r="C6" s="33"/>
      <c r="D6" s="80" t="s">
        <v>156</v>
      </c>
      <c r="E6" s="37">
        <v>45679</v>
      </c>
      <c r="F6" s="17">
        <v>780000</v>
      </c>
      <c r="G6" s="84"/>
    </row>
    <row r="7" spans="1:7" x14ac:dyDescent="0.25">
      <c r="A7" s="28">
        <f t="shared" ref="A7:A36" si="0">A6+1</f>
        <v>3</v>
      </c>
      <c r="B7" s="50" t="s">
        <v>154</v>
      </c>
      <c r="C7" s="33"/>
      <c r="D7" s="80" t="s">
        <v>157</v>
      </c>
      <c r="E7" s="37">
        <v>45670</v>
      </c>
      <c r="F7" s="17">
        <v>660000</v>
      </c>
      <c r="G7" s="84"/>
    </row>
    <row r="8" spans="1:7" ht="46.5" customHeight="1" x14ac:dyDescent="0.25">
      <c r="A8" s="28">
        <f t="shared" si="0"/>
        <v>4</v>
      </c>
      <c r="B8" s="50" t="s">
        <v>158</v>
      </c>
      <c r="C8" s="33"/>
      <c r="D8" s="80" t="s">
        <v>159</v>
      </c>
      <c r="E8" s="37">
        <v>45685</v>
      </c>
      <c r="F8" s="118">
        <v>4196000</v>
      </c>
      <c r="G8" s="84"/>
    </row>
    <row r="9" spans="1:7" x14ac:dyDescent="0.25">
      <c r="A9" s="28">
        <f t="shared" si="0"/>
        <v>5</v>
      </c>
      <c r="B9" s="50" t="s">
        <v>160</v>
      </c>
      <c r="C9" s="33"/>
      <c r="D9" s="80" t="s">
        <v>161</v>
      </c>
      <c r="E9" s="37">
        <v>45658</v>
      </c>
      <c r="F9" s="17">
        <v>1400000</v>
      </c>
      <c r="G9" s="84"/>
    </row>
    <row r="10" spans="1:7" x14ac:dyDescent="0.25">
      <c r="A10" s="28">
        <f t="shared" si="0"/>
        <v>6</v>
      </c>
      <c r="B10" s="50" t="s">
        <v>163</v>
      </c>
      <c r="C10" s="33"/>
      <c r="D10" s="80" t="s">
        <v>162</v>
      </c>
      <c r="E10" s="37">
        <v>45658</v>
      </c>
      <c r="F10" s="17">
        <v>1899325.18</v>
      </c>
      <c r="G10" s="84"/>
    </row>
    <row r="11" spans="1:7" ht="33" customHeight="1" x14ac:dyDescent="0.25">
      <c r="A11" s="28">
        <f t="shared" si="0"/>
        <v>7</v>
      </c>
      <c r="B11" s="50" t="s">
        <v>165</v>
      </c>
      <c r="C11" s="33"/>
      <c r="D11" s="80" t="s">
        <v>164</v>
      </c>
      <c r="E11" s="37">
        <v>45658</v>
      </c>
      <c r="F11" s="17">
        <v>960000</v>
      </c>
      <c r="G11" s="84"/>
    </row>
    <row r="12" spans="1:7" x14ac:dyDescent="0.25">
      <c r="A12" s="28">
        <f t="shared" si="0"/>
        <v>8</v>
      </c>
      <c r="B12" s="50" t="s">
        <v>167</v>
      </c>
      <c r="C12" s="33"/>
      <c r="D12" s="80" t="s">
        <v>166</v>
      </c>
      <c r="E12" s="37">
        <v>45658</v>
      </c>
      <c r="F12" s="17">
        <v>1980000</v>
      </c>
      <c r="G12" s="84"/>
    </row>
    <row r="13" spans="1:7" ht="34.5" customHeight="1" x14ac:dyDescent="0.25">
      <c r="A13" s="28">
        <f t="shared" si="0"/>
        <v>9</v>
      </c>
      <c r="B13" s="50" t="s">
        <v>207</v>
      </c>
      <c r="C13" s="33"/>
      <c r="D13" s="80" t="s">
        <v>168</v>
      </c>
      <c r="E13" s="37">
        <v>45658</v>
      </c>
      <c r="F13" s="17">
        <v>887208.77</v>
      </c>
      <c r="G13" s="84"/>
    </row>
    <row r="14" spans="1:7" ht="30" x14ac:dyDescent="0.25">
      <c r="A14" s="28">
        <f t="shared" si="0"/>
        <v>10</v>
      </c>
      <c r="B14" s="50" t="s">
        <v>193</v>
      </c>
      <c r="C14" s="33"/>
      <c r="D14" s="80" t="s">
        <v>169</v>
      </c>
      <c r="E14" s="37">
        <v>45658</v>
      </c>
      <c r="F14" s="17">
        <v>1861636.32</v>
      </c>
      <c r="G14" s="84"/>
    </row>
    <row r="15" spans="1:7" x14ac:dyDescent="0.25">
      <c r="A15" s="28">
        <f t="shared" si="0"/>
        <v>11</v>
      </c>
      <c r="B15" s="50" t="s">
        <v>192</v>
      </c>
      <c r="C15" s="33"/>
      <c r="D15" s="80" t="s">
        <v>170</v>
      </c>
      <c r="E15" s="37">
        <v>45666</v>
      </c>
      <c r="F15" s="17">
        <v>2040000</v>
      </c>
      <c r="G15" s="84"/>
    </row>
    <row r="16" spans="1:7" x14ac:dyDescent="0.25">
      <c r="A16" s="28">
        <f t="shared" si="0"/>
        <v>12</v>
      </c>
      <c r="B16" s="50" t="s">
        <v>192</v>
      </c>
      <c r="C16" s="33"/>
      <c r="D16" s="80" t="s">
        <v>171</v>
      </c>
      <c r="E16" s="37">
        <v>45666</v>
      </c>
      <c r="F16" s="17">
        <v>2280000</v>
      </c>
      <c r="G16" s="84"/>
    </row>
    <row r="17" spans="1:7" x14ac:dyDescent="0.25">
      <c r="A17" s="28">
        <f t="shared" si="0"/>
        <v>13</v>
      </c>
      <c r="B17" s="50" t="s">
        <v>192</v>
      </c>
      <c r="C17" s="33"/>
      <c r="D17" s="80" t="s">
        <v>172</v>
      </c>
      <c r="E17" s="37">
        <v>45666</v>
      </c>
      <c r="F17" s="17">
        <v>7800000</v>
      </c>
      <c r="G17" s="84"/>
    </row>
    <row r="18" spans="1:7" x14ac:dyDescent="0.25">
      <c r="A18" s="28">
        <f t="shared" si="0"/>
        <v>14</v>
      </c>
      <c r="B18" s="50" t="s">
        <v>192</v>
      </c>
      <c r="C18" s="33"/>
      <c r="D18" s="80" t="s">
        <v>173</v>
      </c>
      <c r="E18" s="37">
        <v>45666</v>
      </c>
      <c r="F18" s="17">
        <v>960000</v>
      </c>
      <c r="G18" s="84"/>
    </row>
    <row r="19" spans="1:7" x14ac:dyDescent="0.25">
      <c r="A19" s="28">
        <f t="shared" si="0"/>
        <v>15</v>
      </c>
      <c r="B19" s="50" t="s">
        <v>192</v>
      </c>
      <c r="C19" s="33"/>
      <c r="D19" s="80" t="s">
        <v>174</v>
      </c>
      <c r="E19" s="37">
        <v>45666</v>
      </c>
      <c r="F19" s="17">
        <v>780000</v>
      </c>
      <c r="G19" s="84"/>
    </row>
    <row r="20" spans="1:7" x14ac:dyDescent="0.25">
      <c r="A20" s="28">
        <f t="shared" si="0"/>
        <v>16</v>
      </c>
      <c r="B20" s="50" t="s">
        <v>194</v>
      </c>
      <c r="C20" s="33"/>
      <c r="D20" s="80" t="s">
        <v>175</v>
      </c>
      <c r="E20" s="37">
        <v>45658</v>
      </c>
      <c r="F20" s="17">
        <v>2423999.7599999998</v>
      </c>
      <c r="G20" s="84"/>
    </row>
    <row r="21" spans="1:7" x14ac:dyDescent="0.25">
      <c r="A21" s="28">
        <f t="shared" si="0"/>
        <v>17</v>
      </c>
      <c r="B21" s="52" t="s">
        <v>195</v>
      </c>
      <c r="C21" s="33"/>
      <c r="D21" s="80" t="s">
        <v>176</v>
      </c>
      <c r="E21" s="37">
        <v>45666</v>
      </c>
      <c r="F21" s="17">
        <v>1200000</v>
      </c>
      <c r="G21" s="84"/>
    </row>
    <row r="22" spans="1:7" x14ac:dyDescent="0.25">
      <c r="A22" s="28">
        <f t="shared" si="0"/>
        <v>18</v>
      </c>
      <c r="B22" s="52" t="s">
        <v>195</v>
      </c>
      <c r="C22" s="33"/>
      <c r="D22" s="80" t="s">
        <v>177</v>
      </c>
      <c r="E22" s="37">
        <v>45658</v>
      </c>
      <c r="F22" s="17">
        <v>1210104</v>
      </c>
      <c r="G22" s="84"/>
    </row>
    <row r="23" spans="1:7" ht="17.25" customHeight="1" x14ac:dyDescent="0.25">
      <c r="A23" s="28">
        <f t="shared" si="0"/>
        <v>19</v>
      </c>
      <c r="B23" s="50" t="s">
        <v>196</v>
      </c>
      <c r="C23" s="33"/>
      <c r="D23" s="80" t="s">
        <v>178</v>
      </c>
      <c r="E23" s="37">
        <v>45658</v>
      </c>
      <c r="F23" s="17">
        <v>7905480</v>
      </c>
      <c r="G23" s="84"/>
    </row>
    <row r="24" spans="1:7" ht="31.5" customHeight="1" x14ac:dyDescent="0.25">
      <c r="A24" s="28">
        <f t="shared" si="0"/>
        <v>20</v>
      </c>
      <c r="B24" s="50" t="s">
        <v>197</v>
      </c>
      <c r="C24" s="33"/>
      <c r="D24" s="80" t="s">
        <v>179</v>
      </c>
      <c r="E24" s="37">
        <v>45658</v>
      </c>
      <c r="F24" s="17">
        <v>1049280</v>
      </c>
      <c r="G24" s="84"/>
    </row>
    <row r="25" spans="1:7" ht="17.25" customHeight="1" x14ac:dyDescent="0.25">
      <c r="A25" s="28">
        <f t="shared" si="0"/>
        <v>21</v>
      </c>
      <c r="B25" s="52" t="s">
        <v>198</v>
      </c>
      <c r="C25" s="33"/>
      <c r="D25" s="80" t="s">
        <v>180</v>
      </c>
      <c r="E25" s="37">
        <v>45658</v>
      </c>
      <c r="F25" s="17">
        <v>778752</v>
      </c>
      <c r="G25" s="84"/>
    </row>
    <row r="26" spans="1:7" ht="31.5" customHeight="1" x14ac:dyDescent="0.25">
      <c r="A26" s="28">
        <f t="shared" si="0"/>
        <v>22</v>
      </c>
      <c r="B26" s="52" t="s">
        <v>197</v>
      </c>
      <c r="C26" s="38"/>
      <c r="D26" s="80" t="s">
        <v>181</v>
      </c>
      <c r="E26" s="48">
        <v>45658</v>
      </c>
      <c r="F26" s="92">
        <v>3953664</v>
      </c>
      <c r="G26" s="84"/>
    </row>
    <row r="27" spans="1:7" ht="33.75" customHeight="1" x14ac:dyDescent="0.25">
      <c r="A27" s="28">
        <f t="shared" si="0"/>
        <v>23</v>
      </c>
      <c r="B27" s="51" t="s">
        <v>199</v>
      </c>
      <c r="C27" s="39"/>
      <c r="D27" s="81" t="s">
        <v>182</v>
      </c>
      <c r="E27" s="48">
        <v>45658</v>
      </c>
      <c r="F27" s="12">
        <v>2245340</v>
      </c>
      <c r="G27" s="84"/>
    </row>
    <row r="28" spans="1:7" x14ac:dyDescent="0.25">
      <c r="A28" s="28">
        <f t="shared" si="0"/>
        <v>24</v>
      </c>
      <c r="B28" s="51" t="s">
        <v>200</v>
      </c>
      <c r="C28" s="39"/>
      <c r="D28" s="82" t="s">
        <v>183</v>
      </c>
      <c r="E28" s="40">
        <v>45658</v>
      </c>
      <c r="F28" s="12">
        <v>14859600</v>
      </c>
      <c r="G28" s="84"/>
    </row>
    <row r="29" spans="1:7" ht="30" x14ac:dyDescent="0.25">
      <c r="A29" s="28">
        <f t="shared" si="0"/>
        <v>25</v>
      </c>
      <c r="B29" s="51" t="s">
        <v>201</v>
      </c>
      <c r="C29" s="39"/>
      <c r="D29" s="82" t="s">
        <v>184</v>
      </c>
      <c r="E29" s="40">
        <v>45658</v>
      </c>
      <c r="F29" s="12">
        <v>7662320</v>
      </c>
      <c r="G29" s="84"/>
    </row>
    <row r="30" spans="1:7" x14ac:dyDescent="0.25">
      <c r="A30" s="28">
        <f t="shared" si="0"/>
        <v>26</v>
      </c>
      <c r="B30" s="51" t="s">
        <v>202</v>
      </c>
      <c r="C30" s="39"/>
      <c r="D30" s="82" t="s">
        <v>185</v>
      </c>
      <c r="E30" s="40">
        <v>45658</v>
      </c>
      <c r="F30" s="31">
        <v>22426345</v>
      </c>
      <c r="G30" s="84"/>
    </row>
    <row r="31" spans="1:7" x14ac:dyDescent="0.25">
      <c r="A31" s="28">
        <f t="shared" si="0"/>
        <v>27</v>
      </c>
      <c r="B31" s="51" t="s">
        <v>203</v>
      </c>
      <c r="C31" s="39"/>
      <c r="D31" s="82" t="s">
        <v>186</v>
      </c>
      <c r="E31" s="40">
        <v>45658</v>
      </c>
      <c r="F31" s="31">
        <v>1800000</v>
      </c>
      <c r="G31" s="84"/>
    </row>
    <row r="32" spans="1:7" x14ac:dyDescent="0.25">
      <c r="A32" s="28">
        <f t="shared" si="0"/>
        <v>28</v>
      </c>
      <c r="B32" s="51" t="s">
        <v>204</v>
      </c>
      <c r="C32" s="39"/>
      <c r="D32" s="82" t="s">
        <v>187</v>
      </c>
      <c r="E32" s="40">
        <v>45658</v>
      </c>
      <c r="F32" s="31">
        <v>994896</v>
      </c>
      <c r="G32" s="84"/>
    </row>
    <row r="33" spans="1:8" ht="29.25" customHeight="1" x14ac:dyDescent="0.25">
      <c r="A33" s="28">
        <f t="shared" si="0"/>
        <v>29</v>
      </c>
      <c r="B33" s="52" t="s">
        <v>203</v>
      </c>
      <c r="C33" s="39"/>
      <c r="D33" s="82" t="s">
        <v>188</v>
      </c>
      <c r="E33" s="40">
        <v>45658</v>
      </c>
      <c r="F33" s="31">
        <v>1200000</v>
      </c>
      <c r="G33" s="84"/>
    </row>
    <row r="34" spans="1:8" ht="29.25" customHeight="1" x14ac:dyDescent="0.25">
      <c r="A34" s="28">
        <f t="shared" si="0"/>
        <v>30</v>
      </c>
      <c r="B34" s="52" t="s">
        <v>195</v>
      </c>
      <c r="C34" s="39"/>
      <c r="D34" s="117" t="s">
        <v>189</v>
      </c>
      <c r="E34" s="40">
        <v>45658</v>
      </c>
      <c r="F34" s="31">
        <v>36034584</v>
      </c>
      <c r="G34" s="84"/>
    </row>
    <row r="35" spans="1:8" ht="29.25" customHeight="1" x14ac:dyDescent="0.25">
      <c r="A35" s="28">
        <f t="shared" si="0"/>
        <v>31</v>
      </c>
      <c r="B35" s="52" t="s">
        <v>205</v>
      </c>
      <c r="C35" s="39"/>
      <c r="D35" s="117" t="s">
        <v>190</v>
      </c>
      <c r="E35" s="40">
        <v>45658</v>
      </c>
      <c r="F35" s="31">
        <v>2546544</v>
      </c>
      <c r="G35" s="84"/>
    </row>
    <row r="36" spans="1:8" ht="56.25" customHeight="1" x14ac:dyDescent="0.25">
      <c r="A36" s="28">
        <f t="shared" si="0"/>
        <v>32</v>
      </c>
      <c r="B36" s="52" t="s">
        <v>206</v>
      </c>
      <c r="C36" s="39"/>
      <c r="D36" s="117" t="s">
        <v>191</v>
      </c>
      <c r="E36" s="40">
        <v>45670</v>
      </c>
      <c r="F36" s="119">
        <v>6674500</v>
      </c>
      <c r="G36" s="84"/>
    </row>
    <row r="37" spans="1:8" x14ac:dyDescent="0.25">
      <c r="A37" s="15"/>
      <c r="B37" s="51"/>
      <c r="C37" s="39"/>
      <c r="D37" s="67"/>
      <c r="E37" s="95"/>
      <c r="F37" s="96"/>
      <c r="G37" s="97"/>
      <c r="H37" s="98"/>
    </row>
    <row r="38" spans="1:8" x14ac:dyDescent="0.25">
      <c r="A38" s="9"/>
      <c r="B38" s="51"/>
      <c r="C38" s="33"/>
      <c r="D38" s="36"/>
      <c r="E38" s="95"/>
      <c r="F38" s="96"/>
      <c r="G38" s="97"/>
      <c r="H38" s="99"/>
    </row>
    <row r="39" spans="1:8" x14ac:dyDescent="0.25">
      <c r="A39" s="21"/>
      <c r="B39" s="70"/>
      <c r="C39" s="71"/>
      <c r="D39" s="72"/>
      <c r="E39" s="100" t="s">
        <v>128</v>
      </c>
      <c r="F39" s="101">
        <f>SUM(F5:F36)</f>
        <v>143979849.03</v>
      </c>
      <c r="G39" s="98"/>
      <c r="H39" s="98"/>
    </row>
    <row r="40" spans="1:8" x14ac:dyDescent="0.25">
      <c r="A40" s="21"/>
      <c r="B40" s="70"/>
      <c r="C40" s="71"/>
      <c r="D40" s="72"/>
      <c r="E40" s="102"/>
      <c r="F40" s="101"/>
      <c r="G40" s="103"/>
      <c r="H40" s="98"/>
    </row>
    <row r="41" spans="1:8" x14ac:dyDescent="0.25">
      <c r="A41" s="21"/>
      <c r="B41" s="70"/>
      <c r="C41" s="71"/>
      <c r="D41" s="72"/>
      <c r="E41" s="102"/>
      <c r="F41" s="101"/>
      <c r="G41" s="120"/>
      <c r="H41" s="98"/>
    </row>
    <row r="42" spans="1:8" x14ac:dyDescent="0.25">
      <c r="A42" s="73"/>
      <c r="B42" s="64"/>
      <c r="C42" s="71"/>
      <c r="D42" s="72"/>
      <c r="E42" s="98"/>
      <c r="F42" s="101"/>
      <c r="G42" s="98"/>
      <c r="H42" s="98"/>
    </row>
    <row r="43" spans="1:8" ht="37.5" customHeight="1" x14ac:dyDescent="0.25">
      <c r="A43" s="126" t="s">
        <v>118</v>
      </c>
      <c r="B43" s="126"/>
      <c r="C43" s="126"/>
      <c r="D43" s="126"/>
      <c r="F43" s="68"/>
      <c r="G43" s="62"/>
    </row>
    <row r="44" spans="1:8" x14ac:dyDescent="0.25">
      <c r="A44" s="15"/>
      <c r="B44" s="65"/>
      <c r="C44" s="39"/>
      <c r="D44" s="67"/>
      <c r="F44" s="68"/>
      <c r="G44" s="62"/>
    </row>
    <row r="45" spans="1:8" ht="60" x14ac:dyDescent="0.25">
      <c r="A45" s="15" t="s">
        <v>20</v>
      </c>
      <c r="B45" s="65" t="s">
        <v>39</v>
      </c>
      <c r="C45" s="74" t="s">
        <v>18</v>
      </c>
      <c r="D45" s="75" t="s">
        <v>42</v>
      </c>
      <c r="F45" s="69"/>
    </row>
    <row r="46" spans="1:8" x14ac:dyDescent="0.25">
      <c r="A46" s="77">
        <v>1</v>
      </c>
      <c r="B46" s="65">
        <v>2</v>
      </c>
      <c r="C46" s="77">
        <v>3</v>
      </c>
      <c r="D46" s="77">
        <v>4</v>
      </c>
      <c r="F46" s="29"/>
    </row>
    <row r="47" spans="1:8" ht="54" customHeight="1" x14ac:dyDescent="0.25">
      <c r="A47" s="65">
        <v>1</v>
      </c>
      <c r="B47" s="4" t="s">
        <v>89</v>
      </c>
      <c r="C47" s="94">
        <v>32</v>
      </c>
      <c r="D47" s="16">
        <f>F39</f>
        <v>143979849.03</v>
      </c>
    </row>
    <row r="48" spans="1:8" ht="75" x14ac:dyDescent="0.25">
      <c r="A48" s="77">
        <v>2</v>
      </c>
      <c r="B48" s="4" t="s">
        <v>40</v>
      </c>
      <c r="C48" s="11">
        <v>0</v>
      </c>
      <c r="D48" s="11"/>
    </row>
    <row r="49" spans="1:6" ht="75" x14ac:dyDescent="0.25">
      <c r="A49" s="65">
        <v>3</v>
      </c>
      <c r="B49" s="4" t="s">
        <v>41</v>
      </c>
      <c r="C49" s="121">
        <f>70+132-G41-20</f>
        <v>182</v>
      </c>
      <c r="D49" s="17">
        <f>221822324.83+5126928.28-F41-2646056-3667475-663960-1210104-4597960-1479817.8-9215814-6304099.2-765600-1478372.76-861600-960000-990000-696000-3169507.63-550088-1000000-1000000-590000-2736000</f>
        <v>182366798.72000003</v>
      </c>
      <c r="E49" s="61"/>
      <c r="F49" s="18"/>
    </row>
    <row r="50" spans="1:6" ht="138.75" hidden="1" customHeight="1" x14ac:dyDescent="0.25">
      <c r="A50" s="27">
        <v>4</v>
      </c>
      <c r="B50" s="76"/>
      <c r="C50" s="121">
        <v>0</v>
      </c>
      <c r="D50" s="17">
        <v>0</v>
      </c>
      <c r="F50" s="18"/>
    </row>
    <row r="51" spans="1:6" ht="124.5" hidden="1" customHeight="1" x14ac:dyDescent="0.25">
      <c r="A51" s="27">
        <v>5</v>
      </c>
      <c r="B51" s="76"/>
      <c r="C51" s="121">
        <v>0</v>
      </c>
      <c r="D51" s="17">
        <v>0</v>
      </c>
      <c r="F51" s="18"/>
    </row>
    <row r="52" spans="1:6" ht="153" hidden="1" customHeight="1" x14ac:dyDescent="0.25">
      <c r="A52" s="27">
        <v>6</v>
      </c>
      <c r="B52" s="76"/>
      <c r="C52" s="121">
        <v>0</v>
      </c>
      <c r="D52" s="17">
        <v>0</v>
      </c>
      <c r="F52" s="18"/>
    </row>
    <row r="53" spans="1:6" x14ac:dyDescent="0.25">
      <c r="A53" s="66" t="s">
        <v>19</v>
      </c>
      <c r="B53" s="76"/>
      <c r="C53" s="121">
        <f>SUM(C47:C49)</f>
        <v>214</v>
      </c>
      <c r="D53" s="17">
        <f>SUM(D47:D49)</f>
        <v>326346647.75</v>
      </c>
      <c r="F53" s="18"/>
    </row>
    <row r="54" spans="1:6" x14ac:dyDescent="0.25">
      <c r="D54" s="19"/>
      <c r="F54" s="18"/>
    </row>
  </sheetData>
  <mergeCells count="3">
    <mergeCell ref="A1:F1"/>
    <mergeCell ref="A2:F2"/>
    <mergeCell ref="A43:D4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7"/>
  <sheetViews>
    <sheetView view="pageBreakPreview" zoomScale="70" zoomScaleNormal="70" zoomScaleSheetLayoutView="70" workbookViewId="0">
      <pane ySplit="4" topLeftCell="A5" activePane="bottomLeft" state="frozen"/>
      <selection activeCell="B1" sqref="B1"/>
      <selection pane="bottomLeft" activeCell="H1" sqref="H1:H1048576"/>
    </sheetView>
  </sheetViews>
  <sheetFormatPr defaultRowHeight="15" x14ac:dyDescent="0.25"/>
  <cols>
    <col min="1" max="1" width="9.140625" customWidth="1"/>
    <col min="2" max="2" width="16.7109375" customWidth="1"/>
    <col min="3" max="3" width="31.7109375" customWidth="1"/>
    <col min="4" max="5" width="25.42578125" customWidth="1"/>
    <col min="6" max="6" width="25.42578125" style="60" customWidth="1"/>
    <col min="7" max="7" width="22.85546875" style="60" customWidth="1"/>
    <col min="8" max="8" width="32.7109375" style="41" customWidth="1"/>
  </cols>
  <sheetData>
    <row r="1" spans="1:8" ht="49.5" customHeight="1" x14ac:dyDescent="0.25">
      <c r="A1" s="127" t="s">
        <v>43</v>
      </c>
      <c r="B1" s="127"/>
      <c r="C1" s="127"/>
      <c r="D1" s="127"/>
      <c r="E1" s="127"/>
      <c r="F1" s="127"/>
      <c r="G1" s="127"/>
    </row>
    <row r="3" spans="1:8" ht="256.5" customHeight="1" x14ac:dyDescent="0.25">
      <c r="A3" s="3" t="s">
        <v>20</v>
      </c>
      <c r="B3" s="3" t="s">
        <v>21</v>
      </c>
      <c r="C3" s="3" t="s">
        <v>22</v>
      </c>
      <c r="D3" s="3" t="s">
        <v>104</v>
      </c>
      <c r="E3" s="3" t="s">
        <v>24</v>
      </c>
      <c r="F3" s="9" t="s">
        <v>25</v>
      </c>
      <c r="G3" s="9" t="s">
        <v>26</v>
      </c>
      <c r="H3" s="110"/>
    </row>
    <row r="4" spans="1:8" x14ac:dyDescent="0.25">
      <c r="A4" s="3">
        <v>1</v>
      </c>
      <c r="B4" s="3">
        <v>2</v>
      </c>
      <c r="C4" s="3">
        <v>3</v>
      </c>
      <c r="D4" s="3">
        <v>4</v>
      </c>
      <c r="E4" s="3">
        <v>5</v>
      </c>
      <c r="F4" s="9">
        <v>6</v>
      </c>
      <c r="G4" s="9">
        <v>7</v>
      </c>
    </row>
    <row r="5" spans="1:8" ht="120" x14ac:dyDescent="0.25">
      <c r="A5" s="14">
        <v>1</v>
      </c>
      <c r="B5" s="13" t="s">
        <v>37</v>
      </c>
      <c r="C5" s="33" t="s">
        <v>38</v>
      </c>
      <c r="D5" s="112">
        <v>90</v>
      </c>
      <c r="E5" s="33" t="s">
        <v>138</v>
      </c>
      <c r="F5" s="16">
        <f>9310+18250</f>
        <v>27560</v>
      </c>
      <c r="G5" s="16">
        <f>9310+18250</f>
        <v>27560</v>
      </c>
      <c r="H5" s="42"/>
    </row>
    <row r="6" spans="1:8" ht="120" x14ac:dyDescent="0.25">
      <c r="A6" s="53">
        <f>A5+1</f>
        <v>2</v>
      </c>
      <c r="B6" s="113" t="s">
        <v>110</v>
      </c>
      <c r="C6" s="33" t="s">
        <v>111</v>
      </c>
      <c r="D6" s="112">
        <v>70</v>
      </c>
      <c r="E6" s="33" t="s">
        <v>51</v>
      </c>
      <c r="F6" s="16"/>
      <c r="G6" s="16"/>
      <c r="H6" s="42"/>
    </row>
    <row r="7" spans="1:8" ht="120" x14ac:dyDescent="0.25">
      <c r="A7" s="63">
        <f t="shared" ref="A7:A54" si="0">A6+1</f>
        <v>3</v>
      </c>
      <c r="B7" s="13" t="s">
        <v>79</v>
      </c>
      <c r="C7" s="33" t="s">
        <v>80</v>
      </c>
      <c r="D7" s="112">
        <v>90</v>
      </c>
      <c r="E7" s="33" t="s">
        <v>51</v>
      </c>
      <c r="F7" s="12"/>
      <c r="G7" s="31"/>
      <c r="H7" s="43"/>
    </row>
    <row r="8" spans="1:8" ht="120" x14ac:dyDescent="0.25">
      <c r="A8" s="107">
        <f t="shared" si="0"/>
        <v>4</v>
      </c>
      <c r="B8" s="13" t="s">
        <v>139</v>
      </c>
      <c r="C8" s="33" t="s">
        <v>140</v>
      </c>
      <c r="D8" s="112">
        <v>15</v>
      </c>
      <c r="E8" s="33" t="s">
        <v>51</v>
      </c>
      <c r="F8" s="12">
        <v>26498</v>
      </c>
      <c r="G8" s="31"/>
      <c r="H8" s="43"/>
    </row>
    <row r="9" spans="1:8" ht="150" x14ac:dyDescent="0.25">
      <c r="A9" s="107">
        <f t="shared" si="0"/>
        <v>5</v>
      </c>
      <c r="B9" s="33" t="s">
        <v>57</v>
      </c>
      <c r="C9" s="33" t="s">
        <v>58</v>
      </c>
      <c r="D9" s="33">
        <v>80</v>
      </c>
      <c r="E9" s="33" t="s">
        <v>51</v>
      </c>
      <c r="F9" s="16">
        <f>64710+182990</f>
        <v>247700</v>
      </c>
      <c r="G9" s="16"/>
      <c r="H9" s="34"/>
    </row>
    <row r="10" spans="1:8" ht="120" x14ac:dyDescent="0.25">
      <c r="A10" s="79">
        <f>A9+1</f>
        <v>6</v>
      </c>
      <c r="B10" s="109" t="s">
        <v>141</v>
      </c>
      <c r="C10" s="33" t="s">
        <v>142</v>
      </c>
      <c r="D10" s="33">
        <v>50</v>
      </c>
      <c r="E10" s="33" t="s">
        <v>51</v>
      </c>
      <c r="F10" s="16"/>
      <c r="G10" s="16"/>
      <c r="H10" s="43"/>
    </row>
    <row r="11" spans="1:8" ht="120" x14ac:dyDescent="0.25">
      <c r="A11" s="107">
        <f t="shared" si="0"/>
        <v>7</v>
      </c>
      <c r="B11" s="109" t="s">
        <v>143</v>
      </c>
      <c r="C11" s="33" t="s">
        <v>144</v>
      </c>
      <c r="D11" s="33">
        <v>5</v>
      </c>
      <c r="E11" s="33" t="s">
        <v>51</v>
      </c>
      <c r="F11" s="54"/>
      <c r="G11" s="54"/>
      <c r="H11" s="43"/>
    </row>
    <row r="12" spans="1:8" ht="120" x14ac:dyDescent="0.25">
      <c r="A12" s="107">
        <f t="shared" si="0"/>
        <v>8</v>
      </c>
      <c r="B12" s="9" t="s">
        <v>67</v>
      </c>
      <c r="C12" s="33" t="s">
        <v>68</v>
      </c>
      <c r="D12" s="33">
        <v>70</v>
      </c>
      <c r="E12" s="33" t="s">
        <v>51</v>
      </c>
      <c r="F12" s="54"/>
      <c r="G12" s="54"/>
      <c r="H12" s="35"/>
    </row>
    <row r="13" spans="1:8" ht="120" x14ac:dyDescent="0.25">
      <c r="A13" s="79">
        <f t="shared" si="0"/>
        <v>9</v>
      </c>
      <c r="B13" s="25" t="s">
        <v>69</v>
      </c>
      <c r="C13" s="108" t="s">
        <v>76</v>
      </c>
      <c r="D13" s="33">
        <v>70</v>
      </c>
      <c r="E13" s="33" t="s">
        <v>51</v>
      </c>
      <c r="F13" s="16"/>
      <c r="G13" s="16"/>
      <c r="H13" s="45"/>
    </row>
    <row r="14" spans="1:8" ht="135" x14ac:dyDescent="0.25">
      <c r="A14" s="79">
        <f t="shared" si="0"/>
        <v>10</v>
      </c>
      <c r="B14" s="26" t="s">
        <v>77</v>
      </c>
      <c r="C14" s="108" t="s">
        <v>78</v>
      </c>
      <c r="D14" s="33">
        <v>70</v>
      </c>
      <c r="E14" s="33" t="s">
        <v>145</v>
      </c>
      <c r="F14" s="16">
        <v>7199</v>
      </c>
      <c r="G14" s="16"/>
      <c r="H14" s="34"/>
    </row>
    <row r="15" spans="1:8" ht="96" customHeight="1" x14ac:dyDescent="0.25">
      <c r="A15" s="79">
        <f t="shared" si="0"/>
        <v>11</v>
      </c>
      <c r="B15" s="24" t="s">
        <v>65</v>
      </c>
      <c r="C15" s="71" t="s">
        <v>66</v>
      </c>
      <c r="D15" s="114">
        <v>30</v>
      </c>
      <c r="E15" s="33" t="s">
        <v>51</v>
      </c>
      <c r="F15" s="55">
        <v>5499</v>
      </c>
      <c r="G15" s="56"/>
      <c r="H15" s="34"/>
    </row>
    <row r="16" spans="1:8" ht="120" x14ac:dyDescent="0.25">
      <c r="A16" s="79">
        <f t="shared" si="0"/>
        <v>12</v>
      </c>
      <c r="B16" s="9" t="s">
        <v>53</v>
      </c>
      <c r="C16" s="108" t="s">
        <v>54</v>
      </c>
      <c r="D16" s="33">
        <v>50</v>
      </c>
      <c r="E16" s="33" t="s">
        <v>51</v>
      </c>
      <c r="F16" s="16">
        <v>11499</v>
      </c>
      <c r="G16" s="16"/>
      <c r="H16" s="34"/>
    </row>
    <row r="17" spans="1:53" ht="120" x14ac:dyDescent="0.25">
      <c r="A17" s="79">
        <f t="shared" si="0"/>
        <v>13</v>
      </c>
      <c r="B17" s="22" t="s">
        <v>63</v>
      </c>
      <c r="C17" s="108" t="s">
        <v>64</v>
      </c>
      <c r="D17" s="111">
        <v>50</v>
      </c>
      <c r="E17" s="33" t="s">
        <v>138</v>
      </c>
      <c r="F17" s="23">
        <v>27795</v>
      </c>
      <c r="G17" s="23"/>
      <c r="H17" s="43"/>
    </row>
    <row r="18" spans="1:53" ht="120" x14ac:dyDescent="0.25">
      <c r="A18" s="107">
        <f t="shared" si="0"/>
        <v>14</v>
      </c>
      <c r="B18" s="22" t="s">
        <v>146</v>
      </c>
      <c r="C18" s="108" t="s">
        <v>147</v>
      </c>
      <c r="D18" s="111">
        <v>70</v>
      </c>
      <c r="E18" s="33" t="s">
        <v>138</v>
      </c>
      <c r="F18" s="23"/>
      <c r="G18" s="23"/>
      <c r="H18" s="43"/>
    </row>
    <row r="19" spans="1:53" ht="120" x14ac:dyDescent="0.25">
      <c r="A19" s="107">
        <f t="shared" si="0"/>
        <v>15</v>
      </c>
      <c r="B19" s="22" t="s">
        <v>136</v>
      </c>
      <c r="C19" s="108" t="s">
        <v>137</v>
      </c>
      <c r="D19" s="111">
        <v>55</v>
      </c>
      <c r="E19" s="33" t="s">
        <v>138</v>
      </c>
      <c r="F19" s="23">
        <v>10199</v>
      </c>
      <c r="G19" s="23"/>
      <c r="H19" s="43"/>
    </row>
    <row r="20" spans="1:53" ht="82.5" customHeight="1" x14ac:dyDescent="0.25">
      <c r="A20" s="107">
        <f t="shared" si="0"/>
        <v>16</v>
      </c>
      <c r="B20" s="22" t="s">
        <v>95</v>
      </c>
      <c r="C20" s="108" t="s">
        <v>96</v>
      </c>
      <c r="D20" s="111">
        <v>55</v>
      </c>
      <c r="E20" s="33" t="s">
        <v>51</v>
      </c>
      <c r="F20" s="23"/>
      <c r="G20" s="23"/>
      <c r="H20" s="43"/>
    </row>
    <row r="21" spans="1:53" ht="120" x14ac:dyDescent="0.25">
      <c r="A21" s="79">
        <f t="shared" si="0"/>
        <v>17</v>
      </c>
      <c r="B21" s="111" t="s">
        <v>72</v>
      </c>
      <c r="C21" s="108" t="s">
        <v>73</v>
      </c>
      <c r="D21" s="111">
        <v>49</v>
      </c>
      <c r="E21" s="33" t="s">
        <v>51</v>
      </c>
      <c r="F21" s="23"/>
      <c r="G21" s="23"/>
      <c r="H21" s="43"/>
    </row>
    <row r="22" spans="1:53" ht="63" customHeight="1" x14ac:dyDescent="0.25">
      <c r="A22" s="79">
        <f t="shared" si="0"/>
        <v>18</v>
      </c>
      <c r="B22" s="111" t="s">
        <v>97</v>
      </c>
      <c r="C22" s="108" t="s">
        <v>98</v>
      </c>
      <c r="D22" s="111">
        <v>49</v>
      </c>
      <c r="E22" s="33" t="s">
        <v>51</v>
      </c>
      <c r="F22" s="23">
        <v>25497</v>
      </c>
      <c r="G22" s="23"/>
      <c r="H22" s="43"/>
    </row>
    <row r="23" spans="1:53" ht="63" customHeight="1" x14ac:dyDescent="0.25">
      <c r="A23" s="88">
        <f t="shared" si="0"/>
        <v>19</v>
      </c>
      <c r="B23" s="22" t="s">
        <v>129</v>
      </c>
      <c r="C23" s="108" t="s">
        <v>130</v>
      </c>
      <c r="D23" s="111">
        <v>5</v>
      </c>
      <c r="E23" s="33" t="s">
        <v>51</v>
      </c>
      <c r="F23" s="91"/>
      <c r="G23" s="23"/>
      <c r="H23" s="93"/>
    </row>
    <row r="24" spans="1:53" ht="135" x14ac:dyDescent="0.25">
      <c r="A24" s="88">
        <f t="shared" si="0"/>
        <v>20</v>
      </c>
      <c r="B24" s="9" t="s">
        <v>92</v>
      </c>
      <c r="C24" s="33" t="s">
        <v>93</v>
      </c>
      <c r="D24" s="112">
        <v>60</v>
      </c>
      <c r="E24" s="33" t="s">
        <v>51</v>
      </c>
      <c r="F24" s="16"/>
      <c r="G24" s="16"/>
      <c r="H24" s="34"/>
    </row>
    <row r="25" spans="1:53" ht="53.25" customHeight="1" x14ac:dyDescent="0.25">
      <c r="A25" s="79">
        <f t="shared" si="0"/>
        <v>21</v>
      </c>
      <c r="B25" s="33" t="s">
        <v>99</v>
      </c>
      <c r="C25" s="33" t="s">
        <v>100</v>
      </c>
      <c r="D25" s="112">
        <v>40</v>
      </c>
      <c r="E25" s="33" t="s">
        <v>51</v>
      </c>
      <c r="F25" s="16"/>
      <c r="G25" s="16"/>
      <c r="H25" s="34"/>
      <c r="BA25">
        <v>30</v>
      </c>
    </row>
    <row r="26" spans="1:53" ht="120" x14ac:dyDescent="0.25">
      <c r="A26" s="79">
        <f t="shared" si="0"/>
        <v>22</v>
      </c>
      <c r="B26" s="20" t="s">
        <v>59</v>
      </c>
      <c r="C26" s="115" t="s">
        <v>60</v>
      </c>
      <c r="D26" s="115">
        <v>95</v>
      </c>
      <c r="E26" s="33" t="s">
        <v>51</v>
      </c>
      <c r="F26" s="16"/>
      <c r="G26" s="16"/>
      <c r="H26" s="34"/>
    </row>
    <row r="27" spans="1:53" ht="120" x14ac:dyDescent="0.25">
      <c r="A27" s="79">
        <f t="shared" si="0"/>
        <v>23</v>
      </c>
      <c r="B27" s="9" t="s">
        <v>55</v>
      </c>
      <c r="C27" s="33" t="s">
        <v>56</v>
      </c>
      <c r="D27" s="33">
        <v>90</v>
      </c>
      <c r="E27" s="33" t="s">
        <v>51</v>
      </c>
      <c r="F27" s="17"/>
      <c r="G27" s="16"/>
      <c r="H27" s="34"/>
    </row>
    <row r="28" spans="1:53" ht="120" x14ac:dyDescent="0.25">
      <c r="A28" s="79">
        <f t="shared" si="0"/>
        <v>24</v>
      </c>
      <c r="B28" s="109" t="s">
        <v>112</v>
      </c>
      <c r="C28" s="33" t="s">
        <v>113</v>
      </c>
      <c r="D28" s="33">
        <v>80</v>
      </c>
      <c r="E28" s="33" t="s">
        <v>51</v>
      </c>
      <c r="F28" s="17"/>
      <c r="G28" s="54"/>
      <c r="H28" s="43"/>
    </row>
    <row r="29" spans="1:53" ht="120" x14ac:dyDescent="0.25">
      <c r="A29" s="63">
        <f>A28+1</f>
        <v>25</v>
      </c>
      <c r="B29" s="109" t="s">
        <v>149</v>
      </c>
      <c r="C29" s="33" t="s">
        <v>148</v>
      </c>
      <c r="D29" s="33">
        <v>70</v>
      </c>
      <c r="E29" s="33" t="s">
        <v>51</v>
      </c>
      <c r="F29" s="17"/>
      <c r="G29" s="16"/>
      <c r="H29" s="43"/>
    </row>
    <row r="30" spans="1:53" ht="120" x14ac:dyDescent="0.25">
      <c r="A30" s="63">
        <f t="shared" si="0"/>
        <v>26</v>
      </c>
      <c r="B30" s="9" t="s">
        <v>114</v>
      </c>
      <c r="C30" s="33" t="s">
        <v>94</v>
      </c>
      <c r="D30" s="33">
        <v>70</v>
      </c>
      <c r="E30" s="33" t="s">
        <v>51</v>
      </c>
      <c r="F30" s="17"/>
      <c r="G30" s="16"/>
      <c r="H30" s="43"/>
    </row>
    <row r="31" spans="1:53" ht="120" x14ac:dyDescent="0.25">
      <c r="A31" s="107">
        <f t="shared" si="0"/>
        <v>27</v>
      </c>
      <c r="B31" s="109" t="s">
        <v>152</v>
      </c>
      <c r="C31" s="33" t="s">
        <v>150</v>
      </c>
      <c r="D31" s="33">
        <v>70</v>
      </c>
      <c r="E31" s="33" t="s">
        <v>51</v>
      </c>
      <c r="F31" s="17"/>
      <c r="G31" s="16"/>
      <c r="H31" s="43"/>
    </row>
    <row r="32" spans="1:53" ht="120" x14ac:dyDescent="0.25">
      <c r="A32" s="107">
        <f t="shared" si="0"/>
        <v>28</v>
      </c>
      <c r="B32" s="109" t="s">
        <v>153</v>
      </c>
      <c r="C32" s="33" t="s">
        <v>151</v>
      </c>
      <c r="D32" s="33">
        <v>70</v>
      </c>
      <c r="E32" s="33" t="s">
        <v>51</v>
      </c>
      <c r="F32" s="17"/>
      <c r="G32" s="16"/>
      <c r="H32" s="43"/>
    </row>
    <row r="33" spans="1:8" ht="120" x14ac:dyDescent="0.25">
      <c r="A33" s="107">
        <f t="shared" si="0"/>
        <v>29</v>
      </c>
      <c r="B33" s="24" t="s">
        <v>74</v>
      </c>
      <c r="C33" s="116" t="s">
        <v>75</v>
      </c>
      <c r="D33" s="114">
        <v>70</v>
      </c>
      <c r="E33" s="111" t="s">
        <v>51</v>
      </c>
      <c r="F33" s="49"/>
      <c r="G33" s="56"/>
      <c r="H33" s="43"/>
    </row>
    <row r="34" spans="1:8" ht="68.25" customHeight="1" x14ac:dyDescent="0.25">
      <c r="A34" s="63">
        <f t="shared" si="0"/>
        <v>30</v>
      </c>
      <c r="B34" s="9" t="s">
        <v>115</v>
      </c>
      <c r="C34" s="108" t="s">
        <v>116</v>
      </c>
      <c r="D34" s="33">
        <v>90</v>
      </c>
      <c r="E34" s="33" t="s">
        <v>51</v>
      </c>
      <c r="F34" s="17"/>
      <c r="G34" s="16"/>
      <c r="H34" s="43"/>
    </row>
    <row r="35" spans="1:8" ht="120" x14ac:dyDescent="0.25">
      <c r="A35" s="63">
        <f t="shared" si="0"/>
        <v>31</v>
      </c>
      <c r="B35" s="9" t="s">
        <v>101</v>
      </c>
      <c r="C35" s="108" t="s">
        <v>102</v>
      </c>
      <c r="D35" s="33">
        <v>90</v>
      </c>
      <c r="E35" s="33" t="s">
        <v>51</v>
      </c>
      <c r="F35" s="17"/>
      <c r="G35" s="16"/>
      <c r="H35" s="43"/>
    </row>
    <row r="36" spans="1:8" ht="120" x14ac:dyDescent="0.25">
      <c r="A36" s="107">
        <f t="shared" si="0"/>
        <v>32</v>
      </c>
      <c r="B36" s="9" t="s">
        <v>85</v>
      </c>
      <c r="C36" s="108" t="s">
        <v>86</v>
      </c>
      <c r="D36" s="33">
        <v>70</v>
      </c>
      <c r="E36" s="33" t="s">
        <v>51</v>
      </c>
      <c r="F36" s="17"/>
      <c r="G36" s="16"/>
      <c r="H36" s="43"/>
    </row>
    <row r="37" spans="1:8" ht="120" x14ac:dyDescent="0.25">
      <c r="A37" s="87">
        <f t="shared" si="0"/>
        <v>33</v>
      </c>
      <c r="B37" s="85" t="s">
        <v>123</v>
      </c>
      <c r="C37" s="108" t="s">
        <v>122</v>
      </c>
      <c r="D37" s="33">
        <v>70</v>
      </c>
      <c r="E37" s="33" t="s">
        <v>51</v>
      </c>
      <c r="F37" s="17"/>
      <c r="G37" s="16"/>
      <c r="H37" s="43"/>
    </row>
    <row r="38" spans="1:8" ht="120" x14ac:dyDescent="0.25">
      <c r="A38" s="87">
        <f t="shared" si="0"/>
        <v>34</v>
      </c>
      <c r="B38" s="9" t="s">
        <v>33</v>
      </c>
      <c r="C38" s="33" t="s">
        <v>34</v>
      </c>
      <c r="D38" s="112">
        <v>80</v>
      </c>
      <c r="E38" s="33" t="s">
        <v>51</v>
      </c>
      <c r="F38" s="12"/>
      <c r="G38" s="12"/>
      <c r="H38" s="34"/>
    </row>
    <row r="39" spans="1:8" ht="120" x14ac:dyDescent="0.25">
      <c r="A39" s="87">
        <f t="shared" si="0"/>
        <v>35</v>
      </c>
      <c r="B39" s="9" t="s">
        <v>109</v>
      </c>
      <c r="C39" s="33" t="s">
        <v>108</v>
      </c>
      <c r="D39" s="112">
        <v>90</v>
      </c>
      <c r="E39" s="33" t="s">
        <v>51</v>
      </c>
      <c r="F39" s="78">
        <f>10400+9036.6</f>
        <v>19436.599999999999</v>
      </c>
      <c r="G39" s="78">
        <v>10400</v>
      </c>
      <c r="H39" s="34"/>
    </row>
    <row r="40" spans="1:8" ht="120" x14ac:dyDescent="0.25">
      <c r="A40" s="87">
        <f t="shared" si="0"/>
        <v>36</v>
      </c>
      <c r="B40" s="83" t="s">
        <v>120</v>
      </c>
      <c r="C40" s="33" t="s">
        <v>121</v>
      </c>
      <c r="D40" s="112">
        <v>90</v>
      </c>
      <c r="E40" s="33" t="s">
        <v>51</v>
      </c>
      <c r="F40" s="12"/>
      <c r="G40" s="12"/>
      <c r="H40" s="34"/>
    </row>
    <row r="41" spans="1:8" ht="83.25" customHeight="1" x14ac:dyDescent="0.25">
      <c r="A41" s="87">
        <f t="shared" si="0"/>
        <v>37</v>
      </c>
      <c r="B41" s="10" t="s">
        <v>119</v>
      </c>
      <c r="C41" s="33" t="s">
        <v>107</v>
      </c>
      <c r="D41" s="112">
        <v>87</v>
      </c>
      <c r="E41" s="33" t="s">
        <v>51</v>
      </c>
      <c r="F41" s="78"/>
      <c r="G41" s="12"/>
      <c r="H41" s="35"/>
    </row>
    <row r="42" spans="1:8" ht="120" x14ac:dyDescent="0.25">
      <c r="A42" s="65">
        <f t="shared" si="0"/>
        <v>38</v>
      </c>
      <c r="B42" s="10" t="s">
        <v>81</v>
      </c>
      <c r="C42" s="33" t="s">
        <v>82</v>
      </c>
      <c r="D42" s="112">
        <v>80</v>
      </c>
      <c r="E42" s="33" t="s">
        <v>51</v>
      </c>
      <c r="F42" s="78">
        <v>3350</v>
      </c>
      <c r="G42" s="12"/>
      <c r="H42" s="46"/>
    </row>
    <row r="43" spans="1:8" ht="120" x14ac:dyDescent="0.25">
      <c r="A43" s="87">
        <f t="shared" si="0"/>
        <v>39</v>
      </c>
      <c r="B43" s="10" t="s">
        <v>126</v>
      </c>
      <c r="C43" s="33" t="s">
        <v>127</v>
      </c>
      <c r="D43" s="112">
        <v>70</v>
      </c>
      <c r="E43" s="33" t="s">
        <v>51</v>
      </c>
      <c r="F43" s="12"/>
      <c r="G43" s="12"/>
      <c r="H43" s="46"/>
    </row>
    <row r="44" spans="1:8" ht="159.75" customHeight="1" x14ac:dyDescent="0.25">
      <c r="A44" s="87">
        <f t="shared" si="0"/>
        <v>40</v>
      </c>
      <c r="B44" s="13" t="s">
        <v>52</v>
      </c>
      <c r="C44" s="33" t="s">
        <v>117</v>
      </c>
      <c r="D44" s="112">
        <v>37</v>
      </c>
      <c r="E44" s="33" t="s">
        <v>51</v>
      </c>
      <c r="F44" s="12"/>
      <c r="G44" s="12"/>
      <c r="H44" s="34"/>
    </row>
    <row r="45" spans="1:8" ht="120" x14ac:dyDescent="0.25">
      <c r="A45" s="88">
        <f t="shared" si="0"/>
        <v>41</v>
      </c>
      <c r="B45" s="13" t="s">
        <v>70</v>
      </c>
      <c r="C45" s="108" t="s">
        <v>71</v>
      </c>
      <c r="D45" s="112">
        <v>80</v>
      </c>
      <c r="E45" s="33" t="s">
        <v>51</v>
      </c>
      <c r="F45" s="12"/>
      <c r="G45" s="12"/>
      <c r="H45" s="44"/>
    </row>
    <row r="46" spans="1:8" ht="150" x14ac:dyDescent="0.25">
      <c r="A46" s="88">
        <f t="shared" si="0"/>
        <v>42</v>
      </c>
      <c r="B46" s="13" t="s">
        <v>132</v>
      </c>
      <c r="C46" s="108" t="s">
        <v>131</v>
      </c>
      <c r="D46" s="112">
        <v>60</v>
      </c>
      <c r="E46" s="33" t="s">
        <v>51</v>
      </c>
      <c r="F46" s="12"/>
      <c r="G46" s="12"/>
      <c r="H46" s="43"/>
    </row>
    <row r="47" spans="1:8" ht="120" x14ac:dyDescent="0.25">
      <c r="A47" s="88">
        <f t="shared" si="0"/>
        <v>43</v>
      </c>
      <c r="B47" s="13" t="s">
        <v>105</v>
      </c>
      <c r="C47" s="108" t="s">
        <v>106</v>
      </c>
      <c r="D47" s="112">
        <v>95</v>
      </c>
      <c r="E47" s="33" t="s">
        <v>51</v>
      </c>
      <c r="F47" s="12"/>
      <c r="G47" s="12"/>
      <c r="H47" s="43"/>
    </row>
    <row r="48" spans="1:8" ht="120" x14ac:dyDescent="0.25">
      <c r="A48" s="86">
        <f t="shared" si="0"/>
        <v>44</v>
      </c>
      <c r="B48" s="13" t="s">
        <v>124</v>
      </c>
      <c r="C48" s="108" t="s">
        <v>125</v>
      </c>
      <c r="D48" s="112">
        <v>60</v>
      </c>
      <c r="E48" s="33" t="s">
        <v>51</v>
      </c>
      <c r="F48" s="12"/>
      <c r="G48" s="12"/>
      <c r="H48" s="43"/>
    </row>
    <row r="49" spans="1:8" ht="120" x14ac:dyDescent="0.25">
      <c r="A49" s="86">
        <f t="shared" si="0"/>
        <v>45</v>
      </c>
      <c r="B49" s="13" t="s">
        <v>35</v>
      </c>
      <c r="C49" s="33" t="s">
        <v>36</v>
      </c>
      <c r="D49" s="112">
        <v>75</v>
      </c>
      <c r="E49" s="33" t="s">
        <v>51</v>
      </c>
      <c r="F49" s="12"/>
      <c r="G49" s="12"/>
      <c r="H49" s="43"/>
    </row>
    <row r="50" spans="1:8" ht="120" x14ac:dyDescent="0.25">
      <c r="A50" s="65">
        <f t="shared" si="0"/>
        <v>46</v>
      </c>
      <c r="B50" s="9" t="s">
        <v>61</v>
      </c>
      <c r="C50" s="33" t="s">
        <v>62</v>
      </c>
      <c r="D50" s="33">
        <v>75</v>
      </c>
      <c r="E50" s="33" t="s">
        <v>51</v>
      </c>
      <c r="F50" s="78">
        <v>51155</v>
      </c>
      <c r="G50" s="78">
        <v>51155</v>
      </c>
      <c r="H50" s="43"/>
    </row>
    <row r="51" spans="1:8" ht="120" x14ac:dyDescent="0.25">
      <c r="A51" s="107">
        <f t="shared" si="0"/>
        <v>47</v>
      </c>
      <c r="B51" s="109" t="s">
        <v>134</v>
      </c>
      <c r="C51" s="33" t="s">
        <v>135</v>
      </c>
      <c r="D51" s="33">
        <v>75</v>
      </c>
      <c r="E51" s="33" t="s">
        <v>51</v>
      </c>
      <c r="F51" s="12"/>
      <c r="G51" s="12"/>
      <c r="H51" s="43"/>
    </row>
    <row r="52" spans="1:8" ht="91.5" customHeight="1" x14ac:dyDescent="0.25">
      <c r="A52" s="107">
        <f t="shared" si="0"/>
        <v>48</v>
      </c>
      <c r="B52" s="9" t="s">
        <v>90</v>
      </c>
      <c r="C52" s="33" t="s">
        <v>91</v>
      </c>
      <c r="D52" s="33">
        <v>75</v>
      </c>
      <c r="E52" s="33" t="s">
        <v>51</v>
      </c>
      <c r="F52" s="78"/>
      <c r="G52" s="78"/>
      <c r="H52" s="43"/>
    </row>
    <row r="53" spans="1:8" ht="93" customHeight="1" x14ac:dyDescent="0.25">
      <c r="A53" s="65">
        <f t="shared" si="0"/>
        <v>49</v>
      </c>
      <c r="B53" s="9" t="s">
        <v>87</v>
      </c>
      <c r="C53" s="33" t="s">
        <v>88</v>
      </c>
      <c r="D53" s="33">
        <v>75</v>
      </c>
      <c r="E53" s="33" t="s">
        <v>51</v>
      </c>
      <c r="F53" s="12"/>
      <c r="G53" s="12"/>
      <c r="H53" s="43"/>
    </row>
    <row r="54" spans="1:8" ht="120" x14ac:dyDescent="0.25">
      <c r="A54" s="65">
        <f t="shared" si="0"/>
        <v>50</v>
      </c>
      <c r="B54" s="9" t="s">
        <v>84</v>
      </c>
      <c r="C54" s="33" t="s">
        <v>83</v>
      </c>
      <c r="D54" s="33">
        <v>75</v>
      </c>
      <c r="E54" s="33" t="s">
        <v>51</v>
      </c>
      <c r="F54" s="12"/>
      <c r="G54" s="12"/>
      <c r="H54" s="43"/>
    </row>
    <row r="55" spans="1:8" x14ac:dyDescent="0.25">
      <c r="F55" s="57">
        <f>SUM(F5:F54)</f>
        <v>463387.6</v>
      </c>
      <c r="G55" s="57">
        <f>SUM(G5:G54)</f>
        <v>89115</v>
      </c>
      <c r="H55" s="47"/>
    </row>
    <row r="56" spans="1:8" x14ac:dyDescent="0.25">
      <c r="F56" s="58"/>
      <c r="G56" s="58"/>
    </row>
    <row r="57" spans="1:8" x14ac:dyDescent="0.25">
      <c r="F57" s="59"/>
      <c r="G57" s="59"/>
    </row>
  </sheetData>
  <mergeCells count="1">
    <mergeCell ref="A1:G1"/>
  </mergeCells>
  <pageMargins left="0.70866141732283472" right="0.70866141732283472" top="0" bottom="0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E17" sqref="E17"/>
    </sheetView>
  </sheetViews>
  <sheetFormatPr defaultRowHeight="15" x14ac:dyDescent="0.25"/>
  <cols>
    <col min="2" max="2" width="18.28515625" customWidth="1"/>
    <col min="3" max="3" width="31" customWidth="1"/>
    <col min="4" max="4" width="20.42578125" customWidth="1"/>
    <col min="5" max="5" width="36.5703125" customWidth="1"/>
    <col min="6" max="6" width="17.7109375" customWidth="1"/>
    <col min="7" max="7" width="19.7109375" customWidth="1"/>
    <col min="8" max="8" width="13.85546875" customWidth="1"/>
  </cols>
  <sheetData>
    <row r="1" spans="1:8" ht="50.25" customHeight="1" x14ac:dyDescent="0.25">
      <c r="A1" s="125" t="s">
        <v>27</v>
      </c>
      <c r="B1" s="125"/>
      <c r="C1" s="125"/>
      <c r="D1" s="125"/>
      <c r="E1" s="125"/>
      <c r="F1" s="125"/>
      <c r="G1" s="125"/>
      <c r="H1" s="125"/>
    </row>
    <row r="2" spans="1:8" x14ac:dyDescent="0.25">
      <c r="A2" s="5"/>
      <c r="B2" s="5"/>
      <c r="C2" s="5"/>
      <c r="D2" s="5"/>
      <c r="E2" s="5"/>
      <c r="F2" s="5"/>
      <c r="G2" s="5"/>
      <c r="H2" s="5"/>
    </row>
    <row r="3" spans="1:8" ht="165" x14ac:dyDescent="0.25">
      <c r="A3" s="3" t="s">
        <v>20</v>
      </c>
      <c r="B3" s="3" t="s">
        <v>21</v>
      </c>
      <c r="C3" s="3" t="s">
        <v>22</v>
      </c>
      <c r="D3" s="3" t="s">
        <v>23</v>
      </c>
      <c r="E3" s="3" t="s">
        <v>24</v>
      </c>
      <c r="F3" s="3" t="s">
        <v>25</v>
      </c>
      <c r="G3" s="3" t="s">
        <v>26</v>
      </c>
      <c r="H3" s="3" t="s">
        <v>28</v>
      </c>
    </row>
    <row r="4" spans="1:8" x14ac:dyDescent="0.25">
      <c r="A4" s="89">
        <v>1</v>
      </c>
      <c r="B4" s="89">
        <v>2</v>
      </c>
      <c r="C4" s="89">
        <v>3</v>
      </c>
      <c r="D4" s="89">
        <v>4</v>
      </c>
      <c r="E4" s="89">
        <v>5</v>
      </c>
      <c r="F4" s="89">
        <v>6</v>
      </c>
      <c r="G4" s="89">
        <v>7</v>
      </c>
      <c r="H4" s="89">
        <v>8</v>
      </c>
    </row>
    <row r="5" spans="1:8" ht="90.75" customHeight="1" x14ac:dyDescent="0.25">
      <c r="A5" s="89">
        <v>1</v>
      </c>
      <c r="B5" s="13"/>
      <c r="C5" s="90"/>
      <c r="D5" s="11"/>
      <c r="E5" s="90"/>
      <c r="F5" s="104"/>
      <c r="G5" s="104"/>
      <c r="H5" s="89"/>
    </row>
    <row r="6" spans="1:8" ht="114" customHeight="1" x14ac:dyDescent="0.25">
      <c r="A6" s="89">
        <f>A5+1</f>
        <v>2</v>
      </c>
      <c r="B6" s="13"/>
      <c r="C6" s="90"/>
      <c r="D6" s="11"/>
      <c r="E6" s="90"/>
      <c r="F6" s="105"/>
      <c r="G6" s="105"/>
      <c r="H6" s="106"/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Свед-я об орг.</vt:lpstr>
      <vt:lpstr>Общ.стоим.и кол.</vt:lpstr>
      <vt:lpstr>Товары рп</vt:lpstr>
      <vt:lpstr>Годовой</vt:lpstr>
      <vt:lpstr>'Товары рп'!Область_печати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2026-01-13T03:15:55Z</dcterms:modified>
</cp:coreProperties>
</file>