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D38" i="2" l="1"/>
  <c r="C38" i="2"/>
  <c r="A7" i="3" l="1"/>
  <c r="A8" i="3"/>
  <c r="A9" i="3"/>
  <c r="A10" i="3" s="1"/>
  <c r="A11" i="3" s="1"/>
  <c r="A12" i="3" s="1"/>
  <c r="A13" i="3" s="1"/>
  <c r="A6" i="3"/>
  <c r="A14" i="3" l="1"/>
  <c r="A15" i="3" s="1"/>
  <c r="A16" i="3" s="1"/>
  <c r="A17" i="3" s="1"/>
  <c r="A18" i="3" s="1"/>
  <c r="F10" i="3"/>
  <c r="G5" i="3" l="1"/>
  <c r="F5" i="3"/>
  <c r="G18" i="3" l="1"/>
  <c r="F18" i="3"/>
  <c r="G17" i="3"/>
  <c r="G19" i="3" s="1"/>
  <c r="F17" i="3"/>
  <c r="F13" i="3"/>
  <c r="F19" i="3" s="1"/>
  <c r="F30" i="2" l="1"/>
  <c r="D39" i="2" l="1"/>
  <c r="C39" i="2" l="1"/>
</calcChain>
</file>

<file path=xl/sharedStrings.xml><?xml version="1.0" encoding="utf-8"?>
<sst xmlns="http://schemas.openxmlformats.org/spreadsheetml/2006/main" count="148" uniqueCount="127">
  <si>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</si>
  <si>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</si>
  <si>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</si>
  <si>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</si>
  <si>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</si>
  <si>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</si>
  <si>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</si>
  <si>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</si>
  <si>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</si>
  <si>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</si>
  <si>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</si>
  <si>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</si>
  <si>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</si>
  <si>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</si>
  <si>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</si>
  <si>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</si>
  <si>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</si>
  <si>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</si>
  <si>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</si>
  <si>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</si>
  <si>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</si>
  <si>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</si>
  <si>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</si>
  <si>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</si>
  <si>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</si>
  <si>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</si>
  <si>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</si>
  <si>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</si>
  <si>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</si>
  <si>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</si>
  <si>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</si>
  <si>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</si>
  <si>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</si>
  <si>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</si>
  <si>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</si>
  <si>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</si>
  <si>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</si>
  <si>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</si>
  <si>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</si>
  <si>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</si>
  <si>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</si>
  <si>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</si>
  <si>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</si>
  <si>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</si>
  <si>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</si>
  <si>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</si>
  <si>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</si>
  <si>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</si>
  <si>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</si>
  <si>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</si>
  <si>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</si>
  <si>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</si>
  <si>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</si>
  <si>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</si>
  <si>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</si>
  <si>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</si>
  <si>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Сопровождение ПП</t>
  </si>
  <si>
    <t>Услуги по техническому обслуживанию ОПТС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</si>
  <si>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</si>
  <si>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</si>
  <si>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</si>
  <si>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</si>
  <si>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</si>
  <si>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</si>
  <si>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</si>
  <si>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</si>
  <si>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r>
      <t>о договорах, заключенных в феврале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</si>
  <si>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Поставка цветных картриджей</t>
  </si>
  <si>
    <t>51435138944220000220000</t>
  </si>
  <si>
    <t>51435138944220000230000</t>
  </si>
  <si>
    <t>51435138944220000240000</t>
  </si>
  <si>
    <t>51435138944220000250000</t>
  </si>
  <si>
    <t>51435138944220000260000</t>
  </si>
  <si>
    <t>51435138944220000270000</t>
  </si>
  <si>
    <t>51435138944220000280000</t>
  </si>
  <si>
    <t>51435138944220000290000</t>
  </si>
  <si>
    <t>51435138944220000300000</t>
  </si>
  <si>
    <t>51435138944220000310000</t>
  </si>
  <si>
    <t>51435138944220000320000</t>
  </si>
  <si>
    <t>51435138944220000330000</t>
  </si>
  <si>
    <t>51435138944220000340000</t>
  </si>
  <si>
    <t>51435138944220000350000</t>
  </si>
  <si>
    <t>51435138944220000360000</t>
  </si>
  <si>
    <t>51435138944220000370000</t>
  </si>
  <si>
    <t>51435138944220000390000</t>
  </si>
  <si>
    <t>51435138944220000410000</t>
  </si>
  <si>
    <t>51435138944220000420000</t>
  </si>
  <si>
    <t>51435138944220000430000</t>
  </si>
  <si>
    <t>51435138944220000440000</t>
  </si>
  <si>
    <t>51435138944220000400000</t>
  </si>
  <si>
    <t>Поставка ГСМ</t>
  </si>
  <si>
    <t>Услуги по уборке офисных помещений и придворовой территории, г. Нюрба</t>
  </si>
  <si>
    <t>Услуги по физической охране (С-Пб)</t>
  </si>
  <si>
    <t>Услуги связи (бесплатный вызов)</t>
  </si>
  <si>
    <t>Абонплата по содержанию РЦОД</t>
  </si>
  <si>
    <t>Услуги связи (телефония)</t>
  </si>
  <si>
    <t>Услуги связи Интернет</t>
  </si>
  <si>
    <t>Услуги связи (Интернет ИСП)</t>
  </si>
  <si>
    <t>Услуги связи (АйПи, VPN)</t>
  </si>
  <si>
    <t>Услуги связи (Call - центр)</t>
  </si>
  <si>
    <t>Поставка СУО</t>
  </si>
  <si>
    <t>Создание централизованной системы мониторинга ИТ-инфраструктуры</t>
  </si>
  <si>
    <t>Услуги по дезинфекции помещений</t>
  </si>
  <si>
    <t>Услуги по уборке офисных помещений и придворовой территории, г. Якутск</t>
  </si>
  <si>
    <t>Услуги охраны здания (вневедомственная) (г. Якутск)</t>
  </si>
  <si>
    <t>Услуги связи (Интернет)</t>
  </si>
  <si>
    <t>Услуги по уборке офисных помещений и придворовой территории, г. Ленск</t>
  </si>
  <si>
    <t>Поставка средств защиты информации, а также информационных и телекоммуникационных систем, защищенные с использованием средств защиты информации</t>
  </si>
  <si>
    <t>Монтаж ОПТС</t>
  </si>
  <si>
    <t>Оказание консультационных услуг</t>
  </si>
  <si>
    <t>5143513894422000380000</t>
  </si>
  <si>
    <t>5143513894422000450000</t>
  </si>
  <si>
    <t>5143513894422000460000</t>
  </si>
  <si>
    <t>Поставка комплектующих к серверному оборудованию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</si>
  <si>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</si>
  <si>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</si>
  <si>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</si>
  <si>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</si>
  <si>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</si>
  <si>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</si>
  <si>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26.20.15</t>
  </si>
  <si>
    <t xml:space="preserve"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 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</si>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</sst>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3" workbookViewId="0">
      <selection activeCell="H9" sqref="H9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40" t="s">
        <v>0</v>
      </c>
      <c r="B1" s="40"/>
      <c r="C1" s="40"/>
      <c r="D1" s="40"/>
      <c r="E1" s="40"/>
      <c r="F1" s="40"/>
      <c r="G1" s="1"/>
      <c r="H1" s="1"/>
      <c r="I1" s="1"/>
    </row>
    <row r="2" spans="1:9" ht="33" customHeight="1" x14ac:dyDescent="0.25">
      <c r="A2" s="39" t="s">
        <v>66</v>
      </c>
      <c r="B2" s="39"/>
      <c r="C2" s="39"/>
      <c r="D2" s="39"/>
      <c r="E2" s="39"/>
      <c r="F2" s="39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40" t="s">
        <v>1</v>
      </c>
      <c r="B4" s="40"/>
      <c r="C4" s="40"/>
      <c r="D4" s="40"/>
      <c r="E4" s="40"/>
      <c r="F4" s="40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39" t="s">
        <v>3</v>
      </c>
      <c r="B7" s="39"/>
      <c r="C7" s="38" t="s">
        <v>29</v>
      </c>
      <c r="D7" s="38"/>
      <c r="E7" s="17" t="s">
        <v>4</v>
      </c>
      <c r="F7" s="3">
        <v>1435138944</v>
      </c>
      <c r="G7" s="2"/>
      <c r="H7" s="2"/>
      <c r="I7" s="2"/>
    </row>
    <row r="8" spans="1:9" x14ac:dyDescent="0.25">
      <c r="A8" s="39"/>
      <c r="B8" s="39"/>
      <c r="C8" s="38"/>
      <c r="D8" s="38"/>
      <c r="E8" s="17" t="s">
        <v>5</v>
      </c>
      <c r="F8" s="3">
        <v>143501001</v>
      </c>
      <c r="G8" s="2"/>
      <c r="H8" s="2"/>
      <c r="I8" s="2"/>
    </row>
    <row r="9" spans="1:9" ht="48" customHeight="1" x14ac:dyDescent="0.25">
      <c r="A9" s="39" t="s">
        <v>6</v>
      </c>
      <c r="B9" s="39"/>
      <c r="C9" s="38" t="s">
        <v>30</v>
      </c>
      <c r="D9" s="38"/>
      <c r="E9" s="17" t="s">
        <v>7</v>
      </c>
      <c r="F9" s="3">
        <v>12267</v>
      </c>
      <c r="G9" s="2"/>
      <c r="H9" s="2"/>
      <c r="I9" s="2"/>
    </row>
    <row r="10" spans="1:9" ht="69.75" customHeight="1" x14ac:dyDescent="0.25">
      <c r="A10" s="39" t="s">
        <v>8</v>
      </c>
      <c r="B10" s="39"/>
      <c r="C10" s="38" t="s">
        <v>31</v>
      </c>
      <c r="D10" s="38"/>
      <c r="E10" s="17" t="s">
        <v>9</v>
      </c>
      <c r="F10" s="3">
        <v>42</v>
      </c>
      <c r="G10" s="2"/>
      <c r="H10" s="2"/>
      <c r="I10" s="2"/>
    </row>
    <row r="11" spans="1:9" ht="31.5" customHeight="1" x14ac:dyDescent="0.25">
      <c r="A11" s="39" t="s">
        <v>10</v>
      </c>
      <c r="B11" s="39"/>
      <c r="C11" s="41" t="s">
        <v>32</v>
      </c>
      <c r="D11" s="41"/>
      <c r="E11" s="38" t="s">
        <v>11</v>
      </c>
      <c r="F11" s="38">
        <v>98701000001</v>
      </c>
      <c r="G11" s="2"/>
      <c r="H11" s="2"/>
      <c r="I11" s="2"/>
    </row>
    <row r="12" spans="1:9" ht="15.75" customHeight="1" x14ac:dyDescent="0.25">
      <c r="A12" s="39"/>
      <c r="B12" s="39"/>
      <c r="C12" s="41"/>
      <c r="D12" s="41"/>
      <c r="E12" s="38"/>
      <c r="F12" s="38"/>
      <c r="G12" s="2"/>
      <c r="H12" s="2"/>
      <c r="I12" s="2"/>
    </row>
    <row r="13" spans="1:9" ht="15.75" customHeight="1" x14ac:dyDescent="0.25">
      <c r="A13" s="39"/>
      <c r="B13" s="39"/>
      <c r="C13" s="41"/>
      <c r="D13" s="41"/>
      <c r="E13" s="38"/>
      <c r="F13" s="38"/>
      <c r="G13" s="2"/>
      <c r="H13" s="2"/>
      <c r="I13" s="2"/>
    </row>
    <row r="14" spans="1:9" x14ac:dyDescent="0.25">
      <c r="A14" s="39" t="s">
        <v>12</v>
      </c>
      <c r="B14" s="39"/>
      <c r="C14" s="38" t="s">
        <v>13</v>
      </c>
      <c r="D14" s="38"/>
      <c r="E14" s="17"/>
      <c r="F14" s="38"/>
      <c r="G14" s="2"/>
      <c r="H14" s="2"/>
      <c r="I14" s="2"/>
    </row>
    <row r="15" spans="1:9" ht="47.25" customHeight="1" x14ac:dyDescent="0.25">
      <c r="A15" s="39"/>
      <c r="B15" s="39"/>
      <c r="C15" s="38" t="s">
        <v>14</v>
      </c>
      <c r="D15" s="38"/>
      <c r="E15" s="17"/>
      <c r="F15" s="38"/>
      <c r="G15" s="2"/>
      <c r="H15" s="2"/>
      <c r="I15" s="2"/>
    </row>
    <row r="16" spans="1:9" x14ac:dyDescent="0.25">
      <c r="A16" s="39" t="s">
        <v>15</v>
      </c>
      <c r="B16" s="39"/>
      <c r="C16" s="38" t="s">
        <v>16</v>
      </c>
      <c r="D16" s="38"/>
      <c r="E16" s="17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90" zoomScaleNormal="9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E22" sqref="E22"/>
    </sheetView>
  </sheetViews>
  <sheetFormatPr defaultRowHeight="15" x14ac:dyDescent="0.25"/>
  <cols>
    <col min="1" max="1" width="7.140625" style="23" customWidth="1"/>
    <col min="2" max="2" width="47.42578125" style="23" customWidth="1"/>
    <col min="3" max="3" width="13.28515625" style="23" customWidth="1"/>
    <col min="4" max="4" width="36.5703125" style="23" customWidth="1"/>
    <col min="5" max="5" width="27.85546875" style="23" customWidth="1"/>
    <col min="6" max="6" width="17" style="23" customWidth="1"/>
    <col min="7" max="16384" width="9.140625" style="23"/>
  </cols>
  <sheetData>
    <row r="1" spans="1:6" ht="51" customHeight="1" x14ac:dyDescent="0.25">
      <c r="A1" s="39" t="s">
        <v>48</v>
      </c>
      <c r="B1" s="39"/>
      <c r="C1" s="39"/>
      <c r="D1" s="39"/>
      <c r="E1" s="39"/>
      <c r="F1" s="39"/>
    </row>
    <row r="3" spans="1:6" ht="81" customHeight="1" x14ac:dyDescent="0.25">
      <c r="A3" s="22" t="s">
        <v>44</v>
      </c>
      <c r="B3" s="26" t="s">
        <v>45</v>
      </c>
      <c r="C3" s="26" t="s">
        <v>46</v>
      </c>
      <c r="D3" s="26" t="s">
        <v>49</v>
      </c>
      <c r="E3" s="27" t="s">
        <v>47</v>
      </c>
      <c r="F3" s="27" t="s">
        <v>50</v>
      </c>
    </row>
    <row r="4" spans="1:6" x14ac:dyDescent="0.25">
      <c r="A4" s="18">
        <v>1</v>
      </c>
      <c r="B4" s="50" t="s">
        <v>67</v>
      </c>
      <c r="C4" s="50">
        <v>130</v>
      </c>
      <c r="D4" s="51" t="s">
        <v>68</v>
      </c>
      <c r="E4" s="52">
        <v>44593</v>
      </c>
      <c r="F4" s="21">
        <v>1190000</v>
      </c>
    </row>
    <row r="5" spans="1:6" x14ac:dyDescent="0.25">
      <c r="A5" s="18">
        <v>2</v>
      </c>
      <c r="B5" s="50" t="s">
        <v>90</v>
      </c>
      <c r="C5" s="50">
        <v>220</v>
      </c>
      <c r="D5" s="51" t="s">
        <v>69</v>
      </c>
      <c r="E5" s="52">
        <v>44596</v>
      </c>
      <c r="F5" s="21">
        <v>5140800</v>
      </c>
    </row>
    <row r="6" spans="1:6" ht="30" x14ac:dyDescent="0.25">
      <c r="A6" s="18">
        <v>3</v>
      </c>
      <c r="B6" s="50" t="s">
        <v>91</v>
      </c>
      <c r="C6" s="50">
        <v>220</v>
      </c>
      <c r="D6" s="51" t="s">
        <v>70</v>
      </c>
      <c r="E6" s="52">
        <v>44596</v>
      </c>
      <c r="F6" s="21">
        <v>607380</v>
      </c>
    </row>
    <row r="7" spans="1:6" ht="30" x14ac:dyDescent="0.25">
      <c r="A7" s="18">
        <v>4</v>
      </c>
      <c r="B7" s="53" t="s">
        <v>113</v>
      </c>
      <c r="C7" s="50">
        <v>130</v>
      </c>
      <c r="D7" s="51" t="s">
        <v>71</v>
      </c>
      <c r="E7" s="52">
        <v>44600</v>
      </c>
      <c r="F7" s="21">
        <v>1281251.7</v>
      </c>
    </row>
    <row r="8" spans="1:6" x14ac:dyDescent="0.25">
      <c r="A8" s="18">
        <v>5</v>
      </c>
      <c r="B8" s="50" t="s">
        <v>92</v>
      </c>
      <c r="C8" s="50">
        <v>220</v>
      </c>
      <c r="D8" s="51" t="s">
        <v>72</v>
      </c>
      <c r="E8" s="52">
        <v>44602</v>
      </c>
      <c r="F8" s="21">
        <v>1560000</v>
      </c>
    </row>
    <row r="9" spans="1:6" x14ac:dyDescent="0.25">
      <c r="A9" s="18">
        <v>6</v>
      </c>
      <c r="B9" s="50" t="s">
        <v>57</v>
      </c>
      <c r="C9" s="50">
        <v>220</v>
      </c>
      <c r="D9" s="51" t="s">
        <v>73</v>
      </c>
      <c r="E9" s="52">
        <v>44602</v>
      </c>
      <c r="F9" s="21">
        <v>903243.72</v>
      </c>
    </row>
    <row r="10" spans="1:6" x14ac:dyDescent="0.25">
      <c r="A10" s="18">
        <v>7</v>
      </c>
      <c r="B10" s="50" t="s">
        <v>93</v>
      </c>
      <c r="C10" s="50">
        <v>220</v>
      </c>
      <c r="D10" s="51" t="s">
        <v>74</v>
      </c>
      <c r="E10" s="52">
        <v>44601</v>
      </c>
      <c r="F10" s="21">
        <v>930121.67</v>
      </c>
    </row>
    <row r="11" spans="1:6" x14ac:dyDescent="0.25">
      <c r="A11" s="18">
        <v>8</v>
      </c>
      <c r="B11" s="50" t="s">
        <v>94</v>
      </c>
      <c r="C11" s="50">
        <v>220</v>
      </c>
      <c r="D11" s="51" t="s">
        <v>75</v>
      </c>
      <c r="E11" s="52">
        <v>44601</v>
      </c>
      <c r="F11" s="21">
        <v>840240</v>
      </c>
    </row>
    <row r="12" spans="1:6" x14ac:dyDescent="0.25">
      <c r="A12" s="18">
        <v>9</v>
      </c>
      <c r="B12" s="50" t="s">
        <v>95</v>
      </c>
      <c r="C12" s="50">
        <v>220</v>
      </c>
      <c r="D12" s="51" t="s">
        <v>76</v>
      </c>
      <c r="E12" s="52">
        <v>44601</v>
      </c>
      <c r="F12" s="21">
        <v>1407364.12</v>
      </c>
    </row>
    <row r="13" spans="1:6" x14ac:dyDescent="0.25">
      <c r="A13" s="18">
        <v>10</v>
      </c>
      <c r="B13" s="50" t="s">
        <v>96</v>
      </c>
      <c r="C13" s="50">
        <v>220</v>
      </c>
      <c r="D13" s="51" t="s">
        <v>77</v>
      </c>
      <c r="E13" s="52">
        <v>44601</v>
      </c>
      <c r="F13" s="21">
        <v>1484816</v>
      </c>
    </row>
    <row r="14" spans="1:6" x14ac:dyDescent="0.25">
      <c r="A14" s="18">
        <v>11</v>
      </c>
      <c r="B14" s="50" t="s">
        <v>97</v>
      </c>
      <c r="C14" s="50">
        <v>220</v>
      </c>
      <c r="D14" s="51" t="s">
        <v>78</v>
      </c>
      <c r="E14" s="52">
        <v>44601</v>
      </c>
      <c r="F14" s="21">
        <v>2785360.44</v>
      </c>
    </row>
    <row r="15" spans="1:6" ht="20.25" customHeight="1" x14ac:dyDescent="0.25">
      <c r="A15" s="18">
        <v>12</v>
      </c>
      <c r="B15" s="50" t="s">
        <v>98</v>
      </c>
      <c r="C15" s="50">
        <v>220</v>
      </c>
      <c r="D15" s="51" t="s">
        <v>79</v>
      </c>
      <c r="E15" s="52">
        <v>44601</v>
      </c>
      <c r="F15" s="21">
        <v>7258426.6900000004</v>
      </c>
    </row>
    <row r="16" spans="1:6" x14ac:dyDescent="0.25">
      <c r="A16" s="18">
        <v>13</v>
      </c>
      <c r="B16" s="50" t="s">
        <v>99</v>
      </c>
      <c r="C16" s="50">
        <v>220</v>
      </c>
      <c r="D16" s="51" t="s">
        <v>80</v>
      </c>
      <c r="E16" s="52">
        <v>44601</v>
      </c>
      <c r="F16" s="21">
        <v>864341.28</v>
      </c>
    </row>
    <row r="17" spans="1:7" x14ac:dyDescent="0.25">
      <c r="A17" s="18">
        <v>14</v>
      </c>
      <c r="B17" s="50" t="s">
        <v>95</v>
      </c>
      <c r="C17" s="50">
        <v>220</v>
      </c>
      <c r="D17" s="51" t="s">
        <v>81</v>
      </c>
      <c r="E17" s="52">
        <v>44601</v>
      </c>
      <c r="F17" s="21">
        <v>1407364.12</v>
      </c>
    </row>
    <row r="18" spans="1:7" x14ac:dyDescent="0.25">
      <c r="A18" s="44">
        <v>15</v>
      </c>
      <c r="B18" s="54" t="s">
        <v>100</v>
      </c>
      <c r="C18" s="50">
        <v>130</v>
      </c>
      <c r="D18" s="55" t="s">
        <v>82</v>
      </c>
      <c r="E18" s="56">
        <v>44606</v>
      </c>
      <c r="F18" s="57">
        <v>1468892</v>
      </c>
    </row>
    <row r="19" spans="1:7" x14ac:dyDescent="0.25">
      <c r="A19" s="45"/>
      <c r="B19" s="54"/>
      <c r="C19" s="50">
        <v>131</v>
      </c>
      <c r="D19" s="41"/>
      <c r="E19" s="56"/>
      <c r="F19" s="57"/>
    </row>
    <row r="20" spans="1:7" ht="30" x14ac:dyDescent="0.25">
      <c r="A20" s="18">
        <v>16</v>
      </c>
      <c r="B20" s="50" t="s">
        <v>101</v>
      </c>
      <c r="C20" s="50">
        <v>210</v>
      </c>
      <c r="D20" s="51" t="s">
        <v>83</v>
      </c>
      <c r="E20" s="52">
        <v>44606</v>
      </c>
      <c r="F20" s="21">
        <v>2699999.06</v>
      </c>
    </row>
    <row r="21" spans="1:7" x14ac:dyDescent="0.25">
      <c r="A21" s="18">
        <v>17</v>
      </c>
      <c r="B21" s="50" t="s">
        <v>102</v>
      </c>
      <c r="C21" s="50">
        <v>220</v>
      </c>
      <c r="D21" s="51" t="s">
        <v>110</v>
      </c>
      <c r="E21" s="52">
        <v>44607</v>
      </c>
      <c r="F21" s="21">
        <v>2136000</v>
      </c>
    </row>
    <row r="22" spans="1:7" ht="30" x14ac:dyDescent="0.25">
      <c r="A22" s="18">
        <v>18</v>
      </c>
      <c r="B22" s="50" t="s">
        <v>103</v>
      </c>
      <c r="C22" s="50">
        <v>220</v>
      </c>
      <c r="D22" s="51" t="s">
        <v>84</v>
      </c>
      <c r="E22" s="52">
        <v>44607</v>
      </c>
      <c r="F22" s="21">
        <v>4994070.96</v>
      </c>
    </row>
    <row r="23" spans="1:7" ht="30" x14ac:dyDescent="0.25">
      <c r="A23" s="18">
        <v>19</v>
      </c>
      <c r="B23" s="50" t="s">
        <v>104</v>
      </c>
      <c r="C23" s="50">
        <v>220</v>
      </c>
      <c r="D23" s="51" t="s">
        <v>89</v>
      </c>
      <c r="E23" s="52">
        <v>44608</v>
      </c>
      <c r="F23" s="21">
        <v>1772455.56</v>
      </c>
    </row>
    <row r="24" spans="1:7" x14ac:dyDescent="0.25">
      <c r="A24" s="18">
        <v>20</v>
      </c>
      <c r="B24" s="50" t="s">
        <v>105</v>
      </c>
      <c r="C24" s="50">
        <v>220</v>
      </c>
      <c r="D24" s="51" t="s">
        <v>85</v>
      </c>
      <c r="E24" s="52">
        <v>44609</v>
      </c>
      <c r="F24" s="21">
        <v>1920000</v>
      </c>
    </row>
    <row r="25" spans="1:7" ht="30" x14ac:dyDescent="0.25">
      <c r="A25" s="18">
        <v>21</v>
      </c>
      <c r="B25" s="50" t="s">
        <v>106</v>
      </c>
      <c r="C25" s="50">
        <v>220</v>
      </c>
      <c r="D25" s="51" t="s">
        <v>86</v>
      </c>
      <c r="E25" s="52">
        <v>44613</v>
      </c>
      <c r="F25" s="21">
        <v>672000</v>
      </c>
    </row>
    <row r="26" spans="1:7" ht="60" x14ac:dyDescent="0.25">
      <c r="A26" s="18">
        <v>22</v>
      </c>
      <c r="B26" s="50" t="s">
        <v>107</v>
      </c>
      <c r="C26" s="50">
        <v>210</v>
      </c>
      <c r="D26" s="51" t="s">
        <v>87</v>
      </c>
      <c r="E26" s="52">
        <v>44616</v>
      </c>
      <c r="F26" s="21">
        <v>3657080</v>
      </c>
    </row>
    <row r="27" spans="1:7" x14ac:dyDescent="0.25">
      <c r="A27" s="18">
        <v>23</v>
      </c>
      <c r="B27" s="50" t="s">
        <v>108</v>
      </c>
      <c r="C27" s="50">
        <v>220</v>
      </c>
      <c r="D27" s="51" t="s">
        <v>88</v>
      </c>
      <c r="E27" s="52">
        <v>44616</v>
      </c>
      <c r="F27" s="21">
        <v>753000</v>
      </c>
    </row>
    <row r="28" spans="1:7" x14ac:dyDescent="0.25">
      <c r="A28" s="18">
        <v>24</v>
      </c>
      <c r="B28" s="50" t="s">
        <v>109</v>
      </c>
      <c r="C28" s="50">
        <v>220</v>
      </c>
      <c r="D28" s="51" t="s">
        <v>111</v>
      </c>
      <c r="E28" s="52">
        <v>44614</v>
      </c>
      <c r="F28" s="21">
        <v>696636</v>
      </c>
    </row>
    <row r="29" spans="1:7" x14ac:dyDescent="0.25">
      <c r="A29" s="25">
        <v>25</v>
      </c>
      <c r="B29" s="50" t="s">
        <v>56</v>
      </c>
      <c r="C29" s="50">
        <v>210</v>
      </c>
      <c r="D29" s="51" t="s">
        <v>112</v>
      </c>
      <c r="E29" s="52">
        <v>44620</v>
      </c>
      <c r="F29" s="21">
        <v>12000000</v>
      </c>
      <c r="G29" s="24"/>
    </row>
    <row r="30" spans="1:7" x14ac:dyDescent="0.25">
      <c r="F30" s="28">
        <f>SUM(F4:F29)</f>
        <v>60430843.320000008</v>
      </c>
    </row>
    <row r="31" spans="1:7" x14ac:dyDescent="0.25">
      <c r="F31" s="28"/>
    </row>
    <row r="32" spans="1:7" ht="39.75" customHeight="1" x14ac:dyDescent="0.25">
      <c r="A32" s="39" t="s">
        <v>51</v>
      </c>
      <c r="B32" s="39"/>
      <c r="C32" s="39"/>
      <c r="D32" s="39"/>
    </row>
    <row r="34" spans="1:5" ht="60" x14ac:dyDescent="0.25">
      <c r="A34" s="22" t="s">
        <v>20</v>
      </c>
      <c r="B34" s="22" t="s">
        <v>39</v>
      </c>
      <c r="C34" s="22" t="s">
        <v>18</v>
      </c>
      <c r="D34" s="22" t="s">
        <v>42</v>
      </c>
    </row>
    <row r="35" spans="1:5" x14ac:dyDescent="0.25">
      <c r="A35" s="22">
        <v>1</v>
      </c>
      <c r="B35" s="22">
        <v>2</v>
      </c>
      <c r="C35" s="22">
        <v>3</v>
      </c>
      <c r="D35" s="22">
        <v>4</v>
      </c>
    </row>
    <row r="36" spans="1:5" ht="62.25" customHeight="1" x14ac:dyDescent="0.25">
      <c r="A36" s="22">
        <v>1</v>
      </c>
      <c r="B36" s="4" t="s">
        <v>52</v>
      </c>
      <c r="C36" s="11">
        <v>0</v>
      </c>
      <c r="D36" s="5">
        <v>0</v>
      </c>
    </row>
    <row r="37" spans="1:5" ht="76.5" customHeight="1" x14ac:dyDescent="0.25">
      <c r="A37" s="22">
        <v>2</v>
      </c>
      <c r="B37" s="4" t="s">
        <v>40</v>
      </c>
      <c r="C37" s="11">
        <v>0</v>
      </c>
      <c r="D37" s="5">
        <v>0</v>
      </c>
    </row>
    <row r="38" spans="1:5" ht="66" customHeight="1" x14ac:dyDescent="0.25">
      <c r="A38" s="22">
        <v>3</v>
      </c>
      <c r="B38" s="4" t="s">
        <v>41</v>
      </c>
      <c r="C38" s="11">
        <f>59-18-3+331</f>
        <v>369</v>
      </c>
      <c r="D38" s="5">
        <f>121460034.27-43225476.94-37274000.91+5916488.62</f>
        <v>46877045.039999999</v>
      </c>
      <c r="E38" s="15"/>
    </row>
    <row r="39" spans="1:5" x14ac:dyDescent="0.25">
      <c r="A39" s="42" t="s">
        <v>19</v>
      </c>
      <c r="B39" s="43"/>
      <c r="C39" s="11">
        <f>SUM(C36:C38)</f>
        <v>369</v>
      </c>
      <c r="D39" s="5">
        <f>SUM(D36:D38)</f>
        <v>46877045.039999999</v>
      </c>
    </row>
    <row r="40" spans="1:5" x14ac:dyDescent="0.25">
      <c r="D40" s="24"/>
    </row>
  </sheetData>
  <mergeCells count="8">
    <mergeCell ref="A32:D32"/>
    <mergeCell ref="A39:B39"/>
    <mergeCell ref="A1:F1"/>
    <mergeCell ref="B18:B19"/>
    <mergeCell ref="A18:A19"/>
    <mergeCell ref="D18:D19"/>
    <mergeCell ref="E18:E19"/>
    <mergeCell ref="F18:F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70" workbookViewId="0">
      <pane ySplit="4" topLeftCell="A5" activePane="bottomLeft" state="frozen"/>
      <selection activeCell="B1" sqref="B1"/>
      <selection pane="bottomLeft" activeCell="H16" sqref="H1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style="49" customWidth="1"/>
    <col min="7" max="7" width="22.85546875" style="49" customWidth="1"/>
    <col min="8" max="8" width="21" customWidth="1"/>
  </cols>
  <sheetData>
    <row r="1" spans="1:8" ht="49.5" customHeight="1" x14ac:dyDescent="0.25">
      <c r="A1" s="46" t="s">
        <v>43</v>
      </c>
      <c r="B1" s="46"/>
      <c r="C1" s="46"/>
      <c r="D1" s="46"/>
      <c r="E1" s="46"/>
      <c r="F1" s="46"/>
      <c r="G1" s="46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10" t="s">
        <v>25</v>
      </c>
      <c r="G3" s="10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10">
        <v>6</v>
      </c>
      <c r="G4" s="10">
        <v>7</v>
      </c>
    </row>
    <row r="5" spans="1:8" ht="105" x14ac:dyDescent="0.25">
      <c r="A5" s="17">
        <v>1</v>
      </c>
      <c r="B5" s="16" t="s">
        <v>37</v>
      </c>
      <c r="C5" s="10" t="s">
        <v>38</v>
      </c>
      <c r="D5" s="13">
        <v>90</v>
      </c>
      <c r="E5" s="10" t="s">
        <v>53</v>
      </c>
      <c r="F5" s="20">
        <f>7820</f>
        <v>7820</v>
      </c>
      <c r="G5" s="20">
        <f>7820</f>
        <v>7820</v>
      </c>
      <c r="H5" s="1"/>
    </row>
    <row r="6" spans="1:8" ht="150" x14ac:dyDescent="0.25">
      <c r="A6" s="29">
        <f>A5+1</f>
        <v>2</v>
      </c>
      <c r="B6" s="10" t="s">
        <v>114</v>
      </c>
      <c r="C6" s="10" t="s">
        <v>115</v>
      </c>
      <c r="D6" s="10">
        <v>60</v>
      </c>
      <c r="E6" s="10" t="s">
        <v>53</v>
      </c>
      <c r="F6" s="20">
        <v>1205994</v>
      </c>
      <c r="G6" s="20"/>
    </row>
    <row r="7" spans="1:8" ht="135" x14ac:dyDescent="0.25">
      <c r="A7" s="29">
        <f t="shared" ref="A7:A13" si="0">A6+1</f>
        <v>3</v>
      </c>
      <c r="B7" s="10" t="s">
        <v>120</v>
      </c>
      <c r="C7" s="10" t="s">
        <v>121</v>
      </c>
      <c r="D7" s="10">
        <v>60</v>
      </c>
      <c r="E7" s="10" t="s">
        <v>53</v>
      </c>
      <c r="F7" s="20">
        <v>36999</v>
      </c>
      <c r="G7" s="20"/>
    </row>
    <row r="8" spans="1:8" ht="96" customHeight="1" x14ac:dyDescent="0.25">
      <c r="A8" s="33">
        <f t="shared" si="0"/>
        <v>4</v>
      </c>
      <c r="B8" s="37" t="s">
        <v>124</v>
      </c>
      <c r="C8" s="32" t="s">
        <v>125</v>
      </c>
      <c r="D8" s="37">
        <v>3</v>
      </c>
      <c r="E8" s="37" t="s">
        <v>53</v>
      </c>
      <c r="F8" s="47">
        <v>1380</v>
      </c>
      <c r="G8" s="47"/>
    </row>
    <row r="9" spans="1:8" ht="105" x14ac:dyDescent="0.25">
      <c r="A9" s="29">
        <f t="shared" si="0"/>
        <v>5</v>
      </c>
      <c r="B9" s="10" t="s">
        <v>62</v>
      </c>
      <c r="C9" s="19" t="s">
        <v>63</v>
      </c>
      <c r="D9" s="10">
        <v>3</v>
      </c>
      <c r="E9" s="10" t="s">
        <v>53</v>
      </c>
      <c r="F9" s="20">
        <v>14499</v>
      </c>
      <c r="G9" s="20"/>
    </row>
    <row r="10" spans="1:8" ht="105" x14ac:dyDescent="0.25">
      <c r="A10" s="29">
        <f t="shared" si="0"/>
        <v>6</v>
      </c>
      <c r="B10" s="34" t="s">
        <v>122</v>
      </c>
      <c r="C10" s="30" t="s">
        <v>123</v>
      </c>
      <c r="D10" s="34">
        <v>40</v>
      </c>
      <c r="E10" s="10" t="s">
        <v>53</v>
      </c>
      <c r="F10" s="35">
        <f>1950</f>
        <v>1950</v>
      </c>
      <c r="G10" s="35"/>
    </row>
    <row r="11" spans="1:8" ht="105" x14ac:dyDescent="0.25">
      <c r="A11" s="29">
        <f t="shared" si="0"/>
        <v>7</v>
      </c>
      <c r="B11" s="10" t="s">
        <v>60</v>
      </c>
      <c r="C11" s="10" t="s">
        <v>61</v>
      </c>
      <c r="D11" s="13">
        <v>1</v>
      </c>
      <c r="E11" s="10" t="s">
        <v>53</v>
      </c>
      <c r="F11" s="20">
        <v>79997</v>
      </c>
      <c r="G11" s="20"/>
    </row>
    <row r="12" spans="1:8" ht="105" x14ac:dyDescent="0.25">
      <c r="A12" s="29">
        <f t="shared" si="0"/>
        <v>8</v>
      </c>
      <c r="B12" s="31" t="s">
        <v>116</v>
      </c>
      <c r="C12" s="31" t="s">
        <v>117</v>
      </c>
      <c r="D12" s="31">
        <v>90</v>
      </c>
      <c r="E12" s="10" t="s">
        <v>53</v>
      </c>
      <c r="F12" s="20">
        <v>194200</v>
      </c>
      <c r="G12" s="20">
        <v>194200</v>
      </c>
    </row>
    <row r="13" spans="1:8" ht="105" x14ac:dyDescent="0.25">
      <c r="A13" s="29">
        <f t="shared" si="0"/>
        <v>9</v>
      </c>
      <c r="B13" s="10" t="s">
        <v>64</v>
      </c>
      <c r="C13" s="10" t="s">
        <v>65</v>
      </c>
      <c r="D13" s="10">
        <v>75</v>
      </c>
      <c r="E13" s="10" t="s">
        <v>53</v>
      </c>
      <c r="F13" s="21">
        <f>24990+40720</f>
        <v>65710</v>
      </c>
      <c r="G13" s="20"/>
    </row>
    <row r="14" spans="1:8" ht="105" x14ac:dyDescent="0.25">
      <c r="A14" s="29">
        <f t="shared" ref="A14:A18" si="1">A13+1</f>
        <v>10</v>
      </c>
      <c r="B14" s="10" t="s">
        <v>33</v>
      </c>
      <c r="C14" s="10" t="s">
        <v>34</v>
      </c>
      <c r="D14" s="13">
        <v>70</v>
      </c>
      <c r="E14" s="10" t="s">
        <v>53</v>
      </c>
      <c r="F14" s="14">
        <v>1040</v>
      </c>
      <c r="G14" s="14">
        <v>1040</v>
      </c>
    </row>
    <row r="15" spans="1:8" ht="105" x14ac:dyDescent="0.25">
      <c r="A15" s="29">
        <f t="shared" si="1"/>
        <v>11</v>
      </c>
      <c r="B15" s="12" t="s">
        <v>55</v>
      </c>
      <c r="C15" s="10" t="s">
        <v>54</v>
      </c>
      <c r="D15" s="13">
        <v>90</v>
      </c>
      <c r="E15" s="10" t="s">
        <v>53</v>
      </c>
      <c r="F15" s="14">
        <v>3875</v>
      </c>
      <c r="G15" s="14">
        <v>3875</v>
      </c>
      <c r="H15" s="36"/>
    </row>
    <row r="16" spans="1:8" ht="120" x14ac:dyDescent="0.25">
      <c r="A16" s="29">
        <f t="shared" si="1"/>
        <v>12</v>
      </c>
      <c r="B16" s="16" t="s">
        <v>58</v>
      </c>
      <c r="C16" s="10" t="s">
        <v>59</v>
      </c>
      <c r="D16" s="13">
        <v>33</v>
      </c>
      <c r="E16" s="10" t="s">
        <v>126</v>
      </c>
      <c r="F16" s="14">
        <f>2180+4093+1190000</f>
        <v>1196273</v>
      </c>
      <c r="G16" s="14"/>
    </row>
    <row r="17" spans="1:7" ht="105" x14ac:dyDescent="0.25">
      <c r="A17" s="29">
        <f t="shared" si="1"/>
        <v>13</v>
      </c>
      <c r="B17" s="16" t="s">
        <v>35</v>
      </c>
      <c r="C17" s="10" t="s">
        <v>36</v>
      </c>
      <c r="D17" s="13">
        <v>75</v>
      </c>
      <c r="E17" s="10" t="s">
        <v>53</v>
      </c>
      <c r="F17" s="14">
        <f>234700</f>
        <v>234700</v>
      </c>
      <c r="G17" s="14">
        <f>234700</f>
        <v>234700</v>
      </c>
    </row>
    <row r="18" spans="1:7" ht="105" x14ac:dyDescent="0.25">
      <c r="A18" s="29">
        <f t="shared" si="1"/>
        <v>14</v>
      </c>
      <c r="B18" s="10" t="s">
        <v>118</v>
      </c>
      <c r="C18" s="10" t="s">
        <v>119</v>
      </c>
      <c r="D18" s="10">
        <v>75</v>
      </c>
      <c r="E18" s="10" t="s">
        <v>53</v>
      </c>
      <c r="F18" s="14">
        <f>782560</f>
        <v>782560</v>
      </c>
      <c r="G18" s="14">
        <f>782560</f>
        <v>782560</v>
      </c>
    </row>
    <row r="19" spans="1:7" x14ac:dyDescent="0.25">
      <c r="F19" s="48">
        <f>SUM(F5:F18)</f>
        <v>3826997</v>
      </c>
      <c r="G19" s="48">
        <f>SUM(G5:G18)</f>
        <v>1224195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39" t="s">
        <v>27</v>
      </c>
      <c r="B1" s="39"/>
      <c r="C1" s="39"/>
      <c r="D1" s="39"/>
      <c r="E1" s="39"/>
      <c r="F1" s="39"/>
      <c r="G1" s="39"/>
      <c r="H1" s="39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2023-02-15T03:50:26Z</dcterms:modified>
</cp:coreProperties>
</file>