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D26" i="2" l="1"/>
  <c r="C26" i="2"/>
  <c r="A20" i="3" l="1"/>
  <c r="A21" i="3"/>
  <c r="A22" i="3"/>
  <c r="A17" i="3"/>
  <c r="A18" i="3"/>
  <c r="A19" i="3"/>
  <c r="A15" i="3"/>
  <c r="A16" i="3"/>
  <c r="A11" i="3"/>
  <c r="A12" i="3"/>
  <c r="A13" i="3"/>
  <c r="A14" i="3"/>
  <c r="A10" i="3"/>
  <c r="A9" i="3"/>
  <c r="A8" i="3"/>
  <c r="A7" i="3"/>
  <c r="A6" i="3"/>
  <c r="F17" i="3"/>
  <c r="F16" i="3"/>
  <c r="F20" i="3"/>
  <c r="F19" i="3"/>
  <c r="G11" i="3"/>
  <c r="F11" i="3"/>
  <c r="G19" i="3" l="1"/>
  <c r="A12" i="2" l="1"/>
  <c r="A13" i="2" s="1"/>
  <c r="A14" i="2" s="1"/>
  <c r="A15" i="2" s="1"/>
  <c r="A16" i="2" s="1"/>
  <c r="A17" i="2" s="1"/>
  <c r="A23" i="3" l="1"/>
  <c r="G5" i="3" l="1"/>
  <c r="F5" i="3"/>
  <c r="D27" i="2" l="1"/>
  <c r="C27" i="2" l="1"/>
</calcChain>
</file>

<file path=xl/sharedStrings.xml><?xml version="1.0" encoding="utf-8"?>
<sst xmlns="http://schemas.openxmlformats.org/spreadsheetml/2006/main" count="137" uniqueCount="108">
  <si>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</si>
  <si>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</si>
  <si>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</si>
  <si>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</si>
  <si>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</si>
  <si>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</si>
  <si>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</si>
  <si>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</si>
  <si>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</si>
  <si>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</si>
  <si>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</si>
  <si>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</si>
  <si>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</si>
  <si>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</si>
  <si>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</si>
  <si>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</si>
  <si>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</si>
  <si>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</si>
  <si>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</si>
  <si>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</si>
  <si>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</si>
  <si>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</si>
  <si>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</si>
  <si>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</si>
  <si>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</si>
  <si>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</si>
  <si>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</si>
  <si>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</si>
  <si>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</si>
  <si>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</si>
  <si>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</si>
  <si>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</si>
  <si>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</si>
  <si>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</si>
  <si>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</si>
  <si>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</si>
  <si>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</si>
  <si>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</si>
  <si>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</si>
  <si>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</si>
  <si>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</si>
  <si>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</si>
  <si>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</si>
  <si>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</si>
  <si>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</si>
  <si>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</si>
  <si>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</si>
  <si>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</si>
  <si>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</si>
  <si>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</si>
  <si>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</si>
  <si>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</si>
  <si>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</si>
  <si>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</si>
  <si>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</si>
  <si>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</si>
  <si>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</si>
  <si>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</si>
  <si>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</si>
  <si>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</si>
  <si>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</si>
  <si>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</si>
  <si>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</si>
  <si>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</si>
  <si>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Оказание консультационных услуг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</si>
  <si>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</si>
  <si>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</si>
  <si>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</si>
  <si>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</si>
  <si>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</si>
  <si>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</si>
  <si>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</si>
  <si>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</si>
  <si>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</si>
  <si>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</si>
  <si>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</si>
  <si>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r>
      <t>о договорах, заключенных в марте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</si>
  <si>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Услуги связи (передача СМС, ММС)</t>
  </si>
  <si>
    <t>51435138944220000470000</t>
  </si>
  <si>
    <t>Поставка теплоэнергии (Намцы)</t>
  </si>
  <si>
    <t>51435138944220000480000</t>
  </si>
  <si>
    <t xml:space="preserve">Поставка автомобиля </t>
  </si>
  <si>
    <t>51435138944220000490000</t>
  </si>
  <si>
    <t>51435138944220000500000</t>
  </si>
  <si>
    <t>51435138944220000510000</t>
  </si>
  <si>
    <t>51435138944220000520000</t>
  </si>
  <si>
    <t>Поставка серверного оборудования</t>
  </si>
  <si>
    <t>51435138944220000530000</t>
  </si>
  <si>
    <t xml:space="preserve">Поставка термоленты 57х38х12  </t>
  </si>
  <si>
    <t>51435138944220000540000</t>
  </si>
  <si>
    <t xml:space="preserve">Приобретение Рутокен  </t>
  </si>
  <si>
    <t>51435138944220000550000</t>
  </si>
  <si>
    <t>51435138944220000560000</t>
  </si>
  <si>
    <t xml:space="preserve">Поставка электроэнергии (г. Якутск) Технопарк </t>
  </si>
  <si>
    <t>51435138944220000570000</t>
  </si>
  <si>
    <t>51435138944220000580000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</si>
  <si>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</si>
  <si>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</si>
  <si>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</si>
  <si>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</si>
  <si>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</si>
  <si>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</si>
  <si>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</si>
  <si>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Машины вычислительные электронные цифровые, поставляемые в виде систем для автоматической обработки данных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</si>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</sst>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0" sqref="I10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57" t="s">
        <v>0</v>
      </c>
      <c r="B1" s="57"/>
      <c r="C1" s="57"/>
      <c r="D1" s="57"/>
      <c r="E1" s="57"/>
      <c r="F1" s="57"/>
      <c r="G1" s="1"/>
      <c r="H1" s="1"/>
      <c r="I1" s="1"/>
    </row>
    <row r="2" spans="1:9" ht="33" customHeight="1" x14ac:dyDescent="0.25">
      <c r="A2" s="56" t="s">
        <v>76</v>
      </c>
      <c r="B2" s="56"/>
      <c r="C2" s="56"/>
      <c r="D2" s="56"/>
      <c r="E2" s="56"/>
      <c r="F2" s="56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57" t="s">
        <v>1</v>
      </c>
      <c r="B4" s="57"/>
      <c r="C4" s="57"/>
      <c r="D4" s="57"/>
      <c r="E4" s="57"/>
      <c r="F4" s="57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56" t="s">
        <v>3</v>
      </c>
      <c r="B7" s="56"/>
      <c r="C7" s="55" t="s">
        <v>29</v>
      </c>
      <c r="D7" s="55"/>
      <c r="E7" s="17" t="s">
        <v>4</v>
      </c>
      <c r="F7" s="3">
        <v>1435138944</v>
      </c>
      <c r="G7" s="2"/>
      <c r="H7" s="2"/>
      <c r="I7" s="2"/>
    </row>
    <row r="8" spans="1:9" x14ac:dyDescent="0.25">
      <c r="A8" s="56"/>
      <c r="B8" s="56"/>
      <c r="C8" s="55"/>
      <c r="D8" s="55"/>
      <c r="E8" s="17" t="s">
        <v>5</v>
      </c>
      <c r="F8" s="3">
        <v>143501001</v>
      </c>
      <c r="G8" s="2"/>
      <c r="H8" s="2"/>
      <c r="I8" s="2"/>
    </row>
    <row r="9" spans="1:9" ht="48" customHeight="1" x14ac:dyDescent="0.25">
      <c r="A9" s="56" t="s">
        <v>6</v>
      </c>
      <c r="B9" s="56"/>
      <c r="C9" s="55" t="s">
        <v>30</v>
      </c>
      <c r="D9" s="55"/>
      <c r="E9" s="17" t="s">
        <v>7</v>
      </c>
      <c r="F9" s="3">
        <v>12267</v>
      </c>
      <c r="G9" s="2"/>
      <c r="H9" s="2"/>
      <c r="I9" s="2"/>
    </row>
    <row r="10" spans="1:9" ht="69.75" customHeight="1" x14ac:dyDescent="0.25">
      <c r="A10" s="56" t="s">
        <v>8</v>
      </c>
      <c r="B10" s="56"/>
      <c r="C10" s="55" t="s">
        <v>31</v>
      </c>
      <c r="D10" s="55"/>
      <c r="E10" s="17" t="s">
        <v>9</v>
      </c>
      <c r="F10" s="3">
        <v>42</v>
      </c>
      <c r="G10" s="2"/>
      <c r="H10" s="2"/>
      <c r="I10" s="2"/>
    </row>
    <row r="11" spans="1:9" ht="31.5" customHeight="1" x14ac:dyDescent="0.25">
      <c r="A11" s="56" t="s">
        <v>10</v>
      </c>
      <c r="B11" s="56"/>
      <c r="C11" s="58" t="s">
        <v>32</v>
      </c>
      <c r="D11" s="58"/>
      <c r="E11" s="55" t="s">
        <v>11</v>
      </c>
      <c r="F11" s="55">
        <v>98701000001</v>
      </c>
      <c r="G11" s="2"/>
      <c r="H11" s="2"/>
      <c r="I11" s="2"/>
    </row>
    <row r="12" spans="1:9" ht="15.75" customHeight="1" x14ac:dyDescent="0.25">
      <c r="A12" s="56"/>
      <c r="B12" s="56"/>
      <c r="C12" s="58"/>
      <c r="D12" s="58"/>
      <c r="E12" s="55"/>
      <c r="F12" s="55"/>
      <c r="G12" s="2"/>
      <c r="H12" s="2"/>
      <c r="I12" s="2"/>
    </row>
    <row r="13" spans="1:9" ht="15.75" customHeight="1" x14ac:dyDescent="0.25">
      <c r="A13" s="56"/>
      <c r="B13" s="56"/>
      <c r="C13" s="58"/>
      <c r="D13" s="58"/>
      <c r="E13" s="55"/>
      <c r="F13" s="55"/>
      <c r="G13" s="2"/>
      <c r="H13" s="2"/>
      <c r="I13" s="2"/>
    </row>
    <row r="14" spans="1:9" x14ac:dyDescent="0.25">
      <c r="A14" s="56" t="s">
        <v>12</v>
      </c>
      <c r="B14" s="56"/>
      <c r="C14" s="55" t="s">
        <v>13</v>
      </c>
      <c r="D14" s="55"/>
      <c r="E14" s="17"/>
      <c r="F14" s="55"/>
      <c r="G14" s="2"/>
      <c r="H14" s="2"/>
      <c r="I14" s="2"/>
    </row>
    <row r="15" spans="1:9" ht="47.25" customHeight="1" x14ac:dyDescent="0.25">
      <c r="A15" s="56"/>
      <c r="B15" s="56"/>
      <c r="C15" s="55" t="s">
        <v>14</v>
      </c>
      <c r="D15" s="55"/>
      <c r="E15" s="17"/>
      <c r="F15" s="55"/>
      <c r="G15" s="2"/>
      <c r="H15" s="2"/>
      <c r="I15" s="2"/>
    </row>
    <row r="16" spans="1:9" x14ac:dyDescent="0.25">
      <c r="A16" s="56" t="s">
        <v>15</v>
      </c>
      <c r="B16" s="56"/>
      <c r="C16" s="55" t="s">
        <v>16</v>
      </c>
      <c r="D16" s="55"/>
      <c r="E16" s="17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F26" sqref="F26"/>
    </sheetView>
  </sheetViews>
  <sheetFormatPr defaultRowHeight="15" x14ac:dyDescent="0.25"/>
  <cols>
    <col min="1" max="1" width="7.140625" style="24" customWidth="1"/>
    <col min="2" max="2" width="47.42578125" style="24" customWidth="1"/>
    <col min="3" max="3" width="13.28515625" style="24" customWidth="1"/>
    <col min="4" max="4" width="36.5703125" style="24" customWidth="1"/>
    <col min="5" max="5" width="27.85546875" style="24" customWidth="1"/>
    <col min="6" max="6" width="17" style="24" customWidth="1"/>
    <col min="7" max="16384" width="9.140625" style="24"/>
  </cols>
  <sheetData>
    <row r="1" spans="1:6" ht="51" customHeight="1" x14ac:dyDescent="0.25">
      <c r="A1" s="56" t="s">
        <v>48</v>
      </c>
      <c r="B1" s="56"/>
      <c r="C1" s="56"/>
      <c r="D1" s="56"/>
      <c r="E1" s="56"/>
      <c r="F1" s="56"/>
    </row>
    <row r="3" spans="1:6" ht="81" customHeight="1" x14ac:dyDescent="0.25">
      <c r="A3" s="23" t="s">
        <v>44</v>
      </c>
      <c r="B3" s="26" t="s">
        <v>45</v>
      </c>
      <c r="C3" s="26" t="s">
        <v>46</v>
      </c>
      <c r="D3" s="26" t="s">
        <v>49</v>
      </c>
      <c r="E3" s="27" t="s">
        <v>47</v>
      </c>
      <c r="F3" s="27" t="s">
        <v>50</v>
      </c>
    </row>
    <row r="4" spans="1:6" x14ac:dyDescent="0.25">
      <c r="A4" s="18">
        <v>1</v>
      </c>
      <c r="B4" s="43" t="s">
        <v>77</v>
      </c>
      <c r="C4" s="45">
        <v>210</v>
      </c>
      <c r="D4" s="29" t="s">
        <v>78</v>
      </c>
      <c r="E4" s="19">
        <v>44629</v>
      </c>
      <c r="F4" s="30">
        <v>27600000</v>
      </c>
    </row>
    <row r="5" spans="1:6" x14ac:dyDescent="0.25">
      <c r="A5" s="18">
        <v>2</v>
      </c>
      <c r="B5" s="43" t="s">
        <v>79</v>
      </c>
      <c r="C5" s="45">
        <v>220</v>
      </c>
      <c r="D5" s="29" t="s">
        <v>80</v>
      </c>
      <c r="E5" s="19">
        <v>44624</v>
      </c>
      <c r="F5" s="30">
        <v>749240.91</v>
      </c>
    </row>
    <row r="6" spans="1:6" x14ac:dyDescent="0.25">
      <c r="A6" s="66">
        <v>3</v>
      </c>
      <c r="B6" s="64" t="s">
        <v>81</v>
      </c>
      <c r="C6" s="45">
        <v>130</v>
      </c>
      <c r="D6" s="68" t="s">
        <v>82</v>
      </c>
      <c r="E6" s="59">
        <v>44637</v>
      </c>
      <c r="F6" s="70">
        <v>2491333.33</v>
      </c>
    </row>
    <row r="7" spans="1:6" x14ac:dyDescent="0.25">
      <c r="A7" s="67"/>
      <c r="B7" s="65"/>
      <c r="C7" s="45">
        <v>131</v>
      </c>
      <c r="D7" s="60"/>
      <c r="E7" s="69"/>
      <c r="F7" s="71"/>
    </row>
    <row r="8" spans="1:6" x14ac:dyDescent="0.25">
      <c r="A8" s="66">
        <v>4</v>
      </c>
      <c r="B8" s="72" t="s">
        <v>81</v>
      </c>
      <c r="C8" s="43">
        <v>130</v>
      </c>
      <c r="D8" s="68" t="s">
        <v>83</v>
      </c>
      <c r="E8" s="59">
        <v>44641</v>
      </c>
      <c r="F8" s="61">
        <v>3986666.67</v>
      </c>
    </row>
    <row r="9" spans="1:6" x14ac:dyDescent="0.25">
      <c r="A9" s="67"/>
      <c r="B9" s="73"/>
      <c r="C9" s="43">
        <v>131</v>
      </c>
      <c r="D9" s="60"/>
      <c r="E9" s="60"/>
      <c r="F9" s="60"/>
    </row>
    <row r="10" spans="1:6" x14ac:dyDescent="0.25">
      <c r="A10" s="18">
        <v>5</v>
      </c>
      <c r="B10" s="28" t="s">
        <v>81</v>
      </c>
      <c r="C10" s="28">
        <v>220</v>
      </c>
      <c r="D10" s="29" t="s">
        <v>84</v>
      </c>
      <c r="E10" s="19">
        <v>44638</v>
      </c>
      <c r="F10" s="44">
        <v>1639600</v>
      </c>
    </row>
    <row r="11" spans="1:6" x14ac:dyDescent="0.25">
      <c r="A11" s="18">
        <v>6</v>
      </c>
      <c r="B11" s="43" t="s">
        <v>81</v>
      </c>
      <c r="C11" s="28">
        <v>220</v>
      </c>
      <c r="D11" s="29" t="s">
        <v>85</v>
      </c>
      <c r="E11" s="19">
        <v>44631</v>
      </c>
      <c r="F11" s="44">
        <v>1855000</v>
      </c>
    </row>
    <row r="12" spans="1:6" x14ac:dyDescent="0.25">
      <c r="A12" s="18">
        <f>A11+1</f>
        <v>7</v>
      </c>
      <c r="B12" s="46" t="s">
        <v>86</v>
      </c>
      <c r="C12" s="28">
        <v>220</v>
      </c>
      <c r="D12" s="29" t="s">
        <v>87</v>
      </c>
      <c r="E12" s="19">
        <v>44644</v>
      </c>
      <c r="F12" s="44">
        <v>53698447.590000004</v>
      </c>
    </row>
    <row r="13" spans="1:6" x14ac:dyDescent="0.25">
      <c r="A13" s="18">
        <f t="shared" ref="A13:A17" si="0">A12+1</f>
        <v>8</v>
      </c>
      <c r="B13" s="46" t="s">
        <v>88</v>
      </c>
      <c r="C13" s="45">
        <v>220</v>
      </c>
      <c r="D13" s="29" t="s">
        <v>89</v>
      </c>
      <c r="E13" s="19">
        <v>44643</v>
      </c>
      <c r="F13" s="44">
        <v>619341</v>
      </c>
    </row>
    <row r="14" spans="1:6" x14ac:dyDescent="0.25">
      <c r="A14" s="18">
        <f t="shared" si="0"/>
        <v>9</v>
      </c>
      <c r="B14" s="43" t="s">
        <v>90</v>
      </c>
      <c r="C14" s="45">
        <v>220</v>
      </c>
      <c r="D14" s="29" t="s">
        <v>91</v>
      </c>
      <c r="E14" s="19">
        <v>44644</v>
      </c>
      <c r="F14" s="44">
        <v>935700</v>
      </c>
    </row>
    <row r="15" spans="1:6" ht="20.25" customHeight="1" x14ac:dyDescent="0.25">
      <c r="A15" s="18">
        <f t="shared" si="0"/>
        <v>10</v>
      </c>
      <c r="B15" s="46" t="s">
        <v>64</v>
      </c>
      <c r="C15" s="28">
        <v>220</v>
      </c>
      <c r="D15" s="29" t="s">
        <v>92</v>
      </c>
      <c r="E15" s="19">
        <v>44645</v>
      </c>
      <c r="F15" s="44">
        <v>546189</v>
      </c>
    </row>
    <row r="16" spans="1:6" x14ac:dyDescent="0.25">
      <c r="A16" s="18">
        <f t="shared" si="0"/>
        <v>11</v>
      </c>
      <c r="B16" s="43" t="s">
        <v>93</v>
      </c>
      <c r="C16" s="45">
        <v>220</v>
      </c>
      <c r="D16" s="29" t="s">
        <v>94</v>
      </c>
      <c r="E16" s="19">
        <v>44649</v>
      </c>
      <c r="F16" s="44">
        <v>3927486</v>
      </c>
    </row>
    <row r="17" spans="1:6" x14ac:dyDescent="0.25">
      <c r="A17" s="18">
        <f t="shared" si="0"/>
        <v>12</v>
      </c>
      <c r="B17" s="47" t="s">
        <v>64</v>
      </c>
      <c r="C17" s="28">
        <v>220</v>
      </c>
      <c r="D17" s="29" t="s">
        <v>95</v>
      </c>
      <c r="E17" s="19">
        <v>44650</v>
      </c>
      <c r="F17" s="44">
        <v>3000000</v>
      </c>
    </row>
    <row r="18" spans="1:6" x14ac:dyDescent="0.25">
      <c r="F18" s="31">
        <f>SUM(F4:F17)</f>
        <v>101049004.5</v>
      </c>
    </row>
    <row r="19" spans="1:6" x14ac:dyDescent="0.25">
      <c r="F19" s="31"/>
    </row>
    <row r="20" spans="1:6" ht="39.75" customHeight="1" x14ac:dyDescent="0.25">
      <c r="A20" s="56" t="s">
        <v>51</v>
      </c>
      <c r="B20" s="56"/>
      <c r="C20" s="56"/>
      <c r="D20" s="56"/>
    </row>
    <row r="22" spans="1:6" ht="60" x14ac:dyDescent="0.25">
      <c r="A22" s="23" t="s">
        <v>20</v>
      </c>
      <c r="B22" s="23" t="s">
        <v>39</v>
      </c>
      <c r="C22" s="23" t="s">
        <v>18</v>
      </c>
      <c r="D22" s="23" t="s">
        <v>42</v>
      </c>
    </row>
    <row r="23" spans="1:6" x14ac:dyDescent="0.25">
      <c r="A23" s="23">
        <v>1</v>
      </c>
      <c r="B23" s="23">
        <v>2</v>
      </c>
      <c r="C23" s="23">
        <v>3</v>
      </c>
      <c r="D23" s="23">
        <v>4</v>
      </c>
    </row>
    <row r="24" spans="1:6" ht="62.25" customHeight="1" x14ac:dyDescent="0.25">
      <c r="A24" s="23">
        <v>1</v>
      </c>
      <c r="B24" s="4" t="s">
        <v>52</v>
      </c>
      <c r="C24" s="11">
        <v>0</v>
      </c>
      <c r="D24" s="5">
        <v>0</v>
      </c>
    </row>
    <row r="25" spans="1:6" ht="76.5" customHeight="1" x14ac:dyDescent="0.25">
      <c r="A25" s="23">
        <v>2</v>
      </c>
      <c r="B25" s="4" t="s">
        <v>40</v>
      </c>
      <c r="C25" s="11">
        <v>0</v>
      </c>
      <c r="D25" s="5">
        <v>0</v>
      </c>
    </row>
    <row r="26" spans="1:6" ht="66" customHeight="1" x14ac:dyDescent="0.25">
      <c r="A26" s="23">
        <v>3</v>
      </c>
      <c r="B26" s="4" t="s">
        <v>41</v>
      </c>
      <c r="C26" s="11">
        <f>50+396-9-1-1-1-1</f>
        <v>433</v>
      </c>
      <c r="D26" s="5">
        <f>103833248.62+7402869.75-72153574.59-2040000-523296-8775000-1380000</f>
        <v>26364247.780000001</v>
      </c>
      <c r="E26" s="15"/>
    </row>
    <row r="27" spans="1:6" x14ac:dyDescent="0.25">
      <c r="A27" s="62" t="s">
        <v>19</v>
      </c>
      <c r="B27" s="63"/>
      <c r="C27" s="11">
        <f>SUM(C24:C26)</f>
        <v>433</v>
      </c>
      <c r="D27" s="5">
        <f>SUM(D24:D26)</f>
        <v>26364247.780000001</v>
      </c>
    </row>
    <row r="28" spans="1:6" x14ac:dyDescent="0.25">
      <c r="D28" s="25"/>
    </row>
  </sheetData>
  <mergeCells count="13">
    <mergeCell ref="E8:E9"/>
    <mergeCell ref="F8:F9"/>
    <mergeCell ref="A20:D20"/>
    <mergeCell ref="A27:B27"/>
    <mergeCell ref="A1:F1"/>
    <mergeCell ref="B6:B7"/>
    <mergeCell ref="A6:A7"/>
    <mergeCell ref="D6:D7"/>
    <mergeCell ref="E6:E7"/>
    <mergeCell ref="F6:F7"/>
    <mergeCell ref="B8:B9"/>
    <mergeCell ref="A8:A9"/>
    <mergeCell ref="D8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F21" sqref="F21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21" customWidth="1"/>
  </cols>
  <sheetData>
    <row r="1" spans="1:8" ht="49.5" customHeight="1" x14ac:dyDescent="0.25">
      <c r="A1" s="74" t="s">
        <v>43</v>
      </c>
      <c r="B1" s="74"/>
      <c r="C1" s="74"/>
      <c r="D1" s="74"/>
      <c r="E1" s="74"/>
      <c r="F1" s="74"/>
      <c r="G1" s="74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7">
        <v>1</v>
      </c>
      <c r="B5" s="16" t="s">
        <v>37</v>
      </c>
      <c r="C5" s="10" t="s">
        <v>38</v>
      </c>
      <c r="D5" s="13">
        <v>90</v>
      </c>
      <c r="E5" s="10" t="s">
        <v>53</v>
      </c>
      <c r="F5" s="5">
        <f>7820</f>
        <v>7820</v>
      </c>
      <c r="G5" s="48">
        <f>7820</f>
        <v>7820</v>
      </c>
      <c r="H5" s="1"/>
    </row>
    <row r="6" spans="1:8" ht="90" x14ac:dyDescent="0.25">
      <c r="A6" s="50">
        <f>A5+1</f>
        <v>2</v>
      </c>
      <c r="B6" s="10" t="s">
        <v>96</v>
      </c>
      <c r="C6" s="10" t="s">
        <v>97</v>
      </c>
      <c r="D6" s="13">
        <v>90</v>
      </c>
      <c r="E6" s="10" t="s">
        <v>53</v>
      </c>
      <c r="F6" s="5">
        <v>490000</v>
      </c>
      <c r="G6" s="48">
        <v>490000</v>
      </c>
      <c r="H6" s="1"/>
    </row>
    <row r="7" spans="1:8" ht="150" x14ac:dyDescent="0.25">
      <c r="A7" s="50">
        <f>A6+1</f>
        <v>3</v>
      </c>
      <c r="B7" s="10" t="s">
        <v>65</v>
      </c>
      <c r="C7" s="10" t="s">
        <v>66</v>
      </c>
      <c r="D7" s="10">
        <v>60</v>
      </c>
      <c r="E7" s="10" t="s">
        <v>53</v>
      </c>
      <c r="F7" s="5">
        <v>1533607</v>
      </c>
      <c r="G7" s="5"/>
    </row>
    <row r="8" spans="1:8" ht="90" x14ac:dyDescent="0.25">
      <c r="A8" s="50">
        <f>A7+1</f>
        <v>4</v>
      </c>
      <c r="B8" s="10" t="s">
        <v>98</v>
      </c>
      <c r="C8" s="10" t="s">
        <v>99</v>
      </c>
      <c r="D8" s="10">
        <v>20</v>
      </c>
      <c r="E8" s="10" t="s">
        <v>53</v>
      </c>
      <c r="F8" s="5">
        <v>1431129.48</v>
      </c>
      <c r="G8" s="5"/>
    </row>
    <row r="9" spans="1:8" ht="120" x14ac:dyDescent="0.25">
      <c r="A9" s="50">
        <f>A8+1</f>
        <v>5</v>
      </c>
      <c r="B9" s="10" t="s">
        <v>100</v>
      </c>
      <c r="C9" s="10" t="s">
        <v>101</v>
      </c>
      <c r="D9" s="10">
        <v>60</v>
      </c>
      <c r="E9" s="10" t="s">
        <v>53</v>
      </c>
      <c r="F9" s="51">
        <v>888604.4</v>
      </c>
      <c r="G9" s="51"/>
    </row>
    <row r="10" spans="1:8" ht="90" x14ac:dyDescent="0.25">
      <c r="A10" s="50">
        <f>A9+1</f>
        <v>6</v>
      </c>
      <c r="B10" s="50" t="s">
        <v>102</v>
      </c>
      <c r="C10" s="50" t="s">
        <v>103</v>
      </c>
      <c r="D10" s="10">
        <v>60</v>
      </c>
      <c r="E10" s="10" t="s">
        <v>53</v>
      </c>
      <c r="F10" s="5">
        <v>54173323.890000001</v>
      </c>
      <c r="G10" s="5">
        <v>54173323.890000001</v>
      </c>
      <c r="H10" s="52"/>
    </row>
    <row r="11" spans="1:8" ht="96" customHeight="1" x14ac:dyDescent="0.25">
      <c r="A11" s="50">
        <f t="shared" ref="A11:A14" si="0">A10+1</f>
        <v>7</v>
      </c>
      <c r="B11" s="41" t="s">
        <v>73</v>
      </c>
      <c r="C11" s="36" t="s">
        <v>74</v>
      </c>
      <c r="D11" s="41">
        <v>3</v>
      </c>
      <c r="E11" s="41" t="s">
        <v>53</v>
      </c>
      <c r="F11" s="42">
        <f>3296+541749.84</f>
        <v>545045.84</v>
      </c>
      <c r="G11" s="42">
        <f>30500</f>
        <v>30500</v>
      </c>
    </row>
    <row r="12" spans="1:8" ht="90" x14ac:dyDescent="0.25">
      <c r="A12" s="50">
        <f t="shared" si="0"/>
        <v>8</v>
      </c>
      <c r="B12" s="10" t="s">
        <v>60</v>
      </c>
      <c r="C12" s="20" t="s">
        <v>61</v>
      </c>
      <c r="D12" s="10">
        <v>3</v>
      </c>
      <c r="E12" s="10" t="s">
        <v>53</v>
      </c>
      <c r="F12" s="21"/>
      <c r="G12" s="5"/>
    </row>
    <row r="13" spans="1:8" ht="90" x14ac:dyDescent="0.25">
      <c r="A13" s="50">
        <f t="shared" si="0"/>
        <v>9</v>
      </c>
      <c r="B13" s="37" t="s">
        <v>71</v>
      </c>
      <c r="C13" s="33" t="s">
        <v>72</v>
      </c>
      <c r="D13" s="37">
        <v>40</v>
      </c>
      <c r="E13" s="10" t="s">
        <v>53</v>
      </c>
      <c r="F13" s="38"/>
      <c r="G13" s="39"/>
    </row>
    <row r="14" spans="1:8" ht="90" x14ac:dyDescent="0.25">
      <c r="A14" s="50">
        <f t="shared" si="0"/>
        <v>10</v>
      </c>
      <c r="B14" s="10" t="s">
        <v>58</v>
      </c>
      <c r="C14" s="10" t="s">
        <v>59</v>
      </c>
      <c r="D14" s="13">
        <v>1</v>
      </c>
      <c r="E14" s="10" t="s">
        <v>53</v>
      </c>
      <c r="F14" s="5">
        <v>175010</v>
      </c>
      <c r="G14" s="5"/>
    </row>
    <row r="15" spans="1:8" ht="90" x14ac:dyDescent="0.25">
      <c r="A15" s="50">
        <f>A14+1</f>
        <v>11</v>
      </c>
      <c r="B15" s="34" t="s">
        <v>67</v>
      </c>
      <c r="C15" s="34" t="s">
        <v>68</v>
      </c>
      <c r="D15" s="34">
        <v>90</v>
      </c>
      <c r="E15" s="10" t="s">
        <v>53</v>
      </c>
      <c r="F15" s="5"/>
      <c r="G15" s="48"/>
    </row>
    <row r="16" spans="1:8" ht="90" x14ac:dyDescent="0.25">
      <c r="A16" s="50">
        <f>A15+1</f>
        <v>12</v>
      </c>
      <c r="B16" s="10" t="s">
        <v>62</v>
      </c>
      <c r="C16" s="10" t="s">
        <v>63</v>
      </c>
      <c r="D16" s="10">
        <v>75</v>
      </c>
      <c r="E16" s="10" t="s">
        <v>53</v>
      </c>
      <c r="F16" s="22">
        <f>20500</f>
        <v>20500</v>
      </c>
      <c r="G16" s="48"/>
    </row>
    <row r="17" spans="1:8" ht="90" x14ac:dyDescent="0.25">
      <c r="A17" s="50">
        <f>A16+1</f>
        <v>13</v>
      </c>
      <c r="B17" s="10" t="s">
        <v>104</v>
      </c>
      <c r="C17" s="10" t="s">
        <v>105</v>
      </c>
      <c r="D17" s="10">
        <v>70</v>
      </c>
      <c r="E17" s="10" t="s">
        <v>53</v>
      </c>
      <c r="F17" s="22">
        <f>94267</f>
        <v>94267</v>
      </c>
      <c r="G17" s="48"/>
    </row>
    <row r="18" spans="1:8" ht="90" x14ac:dyDescent="0.25">
      <c r="A18" s="50">
        <f>A17+1</f>
        <v>14</v>
      </c>
      <c r="B18" s="10" t="s">
        <v>33</v>
      </c>
      <c r="C18" s="10" t="s">
        <v>34</v>
      </c>
      <c r="D18" s="13">
        <v>70</v>
      </c>
      <c r="E18" s="10" t="s">
        <v>53</v>
      </c>
      <c r="F18" s="14"/>
      <c r="G18" s="49"/>
    </row>
    <row r="19" spans="1:8" ht="90" x14ac:dyDescent="0.25">
      <c r="A19" s="50">
        <f t="shared" ref="A19" si="1">A18+1</f>
        <v>15</v>
      </c>
      <c r="B19" s="12" t="s">
        <v>55</v>
      </c>
      <c r="C19" s="10" t="s">
        <v>54</v>
      </c>
      <c r="D19" s="13">
        <v>90</v>
      </c>
      <c r="E19" s="10" t="s">
        <v>53</v>
      </c>
      <c r="F19" s="14">
        <f>7000+4646+47633.79</f>
        <v>59279.79</v>
      </c>
      <c r="G19" s="49">
        <f>7000</f>
        <v>7000</v>
      </c>
      <c r="H19" s="40"/>
    </row>
    <row r="20" spans="1:8" ht="105" x14ac:dyDescent="0.25">
      <c r="A20" s="50">
        <f>A19+1</f>
        <v>16</v>
      </c>
      <c r="B20" s="16" t="s">
        <v>56</v>
      </c>
      <c r="C20" s="10" t="s">
        <v>57</v>
      </c>
      <c r="D20" s="13">
        <v>33</v>
      </c>
      <c r="E20" s="10" t="s">
        <v>75</v>
      </c>
      <c r="F20" s="14">
        <f>41157+8500+28495+7700+584000</f>
        <v>669852</v>
      </c>
      <c r="G20" s="14"/>
    </row>
    <row r="21" spans="1:8" ht="105" x14ac:dyDescent="0.25">
      <c r="A21" s="50">
        <f>A20+1</f>
        <v>17</v>
      </c>
      <c r="B21" s="53" t="s">
        <v>106</v>
      </c>
      <c r="C21" s="53" t="s">
        <v>107</v>
      </c>
      <c r="D21" s="10">
        <v>55</v>
      </c>
      <c r="E21" s="10" t="s">
        <v>75</v>
      </c>
      <c r="F21" s="14">
        <v>10154600</v>
      </c>
      <c r="G21" s="14">
        <v>10154600</v>
      </c>
    </row>
    <row r="22" spans="1:8" ht="90" x14ac:dyDescent="0.25">
      <c r="A22" s="50">
        <f t="shared" ref="A22" si="2">A21+1</f>
        <v>18</v>
      </c>
      <c r="B22" s="16" t="s">
        <v>35</v>
      </c>
      <c r="C22" s="10" t="s">
        <v>36</v>
      </c>
      <c r="D22" s="13">
        <v>75</v>
      </c>
      <c r="E22" s="10" t="s">
        <v>53</v>
      </c>
      <c r="F22" s="14">
        <v>40000</v>
      </c>
      <c r="G22" s="14">
        <v>40000</v>
      </c>
    </row>
    <row r="23" spans="1:8" ht="90" x14ac:dyDescent="0.25">
      <c r="A23" s="32">
        <f t="shared" ref="A23" si="3">A22+1</f>
        <v>19</v>
      </c>
      <c r="B23" s="10" t="s">
        <v>69</v>
      </c>
      <c r="C23" s="10" t="s">
        <v>70</v>
      </c>
      <c r="D23" s="10">
        <v>75</v>
      </c>
      <c r="E23" s="10" t="s">
        <v>53</v>
      </c>
      <c r="F23" s="35"/>
      <c r="G23" s="49"/>
    </row>
    <row r="24" spans="1:8" x14ac:dyDescent="0.25">
      <c r="F24" s="31"/>
      <c r="G24" s="31"/>
    </row>
    <row r="25" spans="1:8" x14ac:dyDescent="0.25">
      <c r="F25" s="54"/>
      <c r="G25" s="54"/>
    </row>
    <row r="26" spans="1:8" x14ac:dyDescent="0.25">
      <c r="F26" s="5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56" t="s">
        <v>27</v>
      </c>
      <c r="B1" s="56"/>
      <c r="C1" s="56"/>
      <c r="D1" s="56"/>
      <c r="E1" s="56"/>
      <c r="F1" s="56"/>
      <c r="G1" s="56"/>
      <c r="H1" s="5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2023-02-15T03:46:26Z</dcterms:modified>
</cp:coreProperties>
</file>