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рп'!$A$1:$H$24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3" l="1"/>
  <c r="A22" i="3"/>
  <c r="F20" i="3"/>
  <c r="F18" i="3"/>
  <c r="F16" i="3"/>
  <c r="F14" i="3"/>
  <c r="F11" i="3"/>
  <c r="F9" i="3"/>
  <c r="F19" i="2"/>
  <c r="C26" i="2"/>
  <c r="D26" i="2"/>
  <c r="F18" i="2" l="1"/>
  <c r="G5" i="3" l="1"/>
  <c r="F5" i="3"/>
  <c r="A11" i="3" l="1"/>
  <c r="A12" i="3"/>
  <c r="A13" i="3"/>
  <c r="A14" i="3"/>
  <c r="A15" i="3" s="1"/>
  <c r="A16" i="3" s="1"/>
  <c r="A17" i="3" s="1"/>
  <c r="A18" i="3" s="1"/>
  <c r="A19" i="3" s="1"/>
  <c r="A20" i="3" s="1"/>
  <c r="A23" i="3" s="1"/>
  <c r="A10" i="3"/>
  <c r="A9" i="3"/>
  <c r="A8" i="3"/>
  <c r="A7" i="3"/>
  <c r="A6" i="3"/>
  <c r="A24" i="3" l="1"/>
  <c r="D27" i="2" l="1"/>
  <c r="C27" i="2" l="1"/>
</calcChain>
</file>

<file path=xl/sharedStrings.xml><?xml version="1.0" encoding="utf-8"?>
<sst xmlns="http://schemas.openxmlformats.org/spreadsheetml/2006/main" count="120" uniqueCount="94">
  <si>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</si>
  <si>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</si>
  <si>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</si>
  <si>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</si>
  <si>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</si>
  <si>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</si>
  <si>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</si>
  <si>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</si>
  <si>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</si>
  <si>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</si>
  <si>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</si>
  <si>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</si>
  <si>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</si>
  <si>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</si>
  <si>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</si>
  <si>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</si>
  <si>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</si>
  <si>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</si>
  <si>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</si>
  <si>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</si>
  <si>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</si>
  <si>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</si>
  <si>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</si>
  <si>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</si>
  <si>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</si>
  <si>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</si>
  <si>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</si>
  <si>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</si>
  <si>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</si>
  <si>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</si>
  <si>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</si>
  <si>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</si>
  <si>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</si>
  <si>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</si>
  <si>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</si>
  <si>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</si>
  <si>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</si>
  <si>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</si>
  <si>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</si>
  <si>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</si>
  <si>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</si>
  <si>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</si>
  <si>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</si>
  <si>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</si>
  <si>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</si>
  <si>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</si>
  <si>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</si>
  <si>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</si>
  <si>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</si>
  <si>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</si>
  <si>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</si>
  <si>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</si>
  <si>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сведения о которых не подлежат размещению в единой информационной системе в соответствии с частью 15 статьи 4 Федерального закона (оборонзаказ)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</si>
  <si>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</si>
  <si>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Оборудование электрическое осветительное</t>
  </si>
  <si>
    <t>27.40</t>
  </si>
  <si>
    <t>28.23</t>
  </si>
  <si>
    <t>Машины офисные и оборудование, кроме компьютеров и периферийного оборудования (в т.ч. картриджи)</t>
  </si>
  <si>
    <t>26.30.22</t>
  </si>
  <si>
    <t>Аппараты телефонные для сотовых сетей связи или для прочих беспроводных сетей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</si>
  <si>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</si>
  <si>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</si>
  <si>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</si>
  <si>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</si>
  <si>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</si>
  <si>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</si>
  <si>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</si>
  <si>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</si>
  <si>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</si>
  <si>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</si>
  <si>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</si>
  <si>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</si>
  <si>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</si>
  <si>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</si>
  <si>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51435138944220000220000</t>
  </si>
  <si>
    <t>26.12.30</t>
  </si>
  <si>
    <t>Карты со встроенными интегральными схемами (смарт-карты)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</si>
  <si>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</si>
  <si>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</si>
  <si>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</si>
  <si>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</si>
  <si>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26.20.14</t>
  </si>
  <si>
    <t>Машины вычислительные электронные цифровые, поставляемые в виде систем для автоматической обработки данных</t>
  </si>
  <si>
    <t>26.40.42.120</t>
  </si>
  <si>
    <t>Телефоны головные, наушники и комбинированные устройства, состоящие из микрофона и громкоговорителя</t>
  </si>
  <si>
    <t>29.10.1</t>
  </si>
  <si>
    <t>Автомобили легковые</t>
  </si>
  <si>
    <r>
      <t>о договорах, заключенных в апреле</t>
    </r>
    <r>
      <rPr>
        <b/>
        <sz val="11"/>
        <color theme="1"/>
        <rFont val="Times New Roman"/>
        <family val="1"/>
        <charset val="204"/>
      </rPr>
      <t xml:space="preserve"> 2022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</si>
  <si>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>51435138944220000590000</t>
  </si>
  <si>
    <t>51435138944220000600000</t>
  </si>
  <si>
    <t>Поставка программного обеспечения</t>
  </si>
  <si>
    <t>Продление лицензий</t>
  </si>
  <si>
    <t>28.24.1</t>
  </si>
  <si>
    <t>Инструменты ручные электрические; инструменты ручные прочие с механизированным приводом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</si>
</sst>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625F5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4878B2"/>
      </left>
      <right style="medium">
        <color rgb="FF4878B2"/>
      </right>
      <top style="medium">
        <color rgb="FF4878B2"/>
      </top>
      <bottom style="medium">
        <color rgb="FF4878B2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0" fillId="0" borderId="1" xfId="0" applyBorder="1"/>
    <xf numFmtId="49" fontId="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I11" sqref="I11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61" t="s">
        <v>0</v>
      </c>
      <c r="B1" s="61"/>
      <c r="C1" s="61"/>
      <c r="D1" s="61"/>
      <c r="E1" s="61"/>
      <c r="F1" s="61"/>
      <c r="G1" s="1"/>
      <c r="H1" s="1"/>
      <c r="I1" s="1"/>
    </row>
    <row r="2" spans="1:9" ht="33" customHeight="1" x14ac:dyDescent="0.25">
      <c r="A2" s="58" t="s">
        <v>87</v>
      </c>
      <c r="B2" s="58"/>
      <c r="C2" s="58"/>
      <c r="D2" s="58"/>
      <c r="E2" s="58"/>
      <c r="F2" s="58"/>
      <c r="G2" s="1"/>
      <c r="H2" s="1"/>
      <c r="I2" s="1"/>
    </row>
    <row r="3" spans="1:9" x14ac:dyDescent="0.25">
      <c r="A3" s="7"/>
      <c r="B3" s="7"/>
      <c r="C3" s="7"/>
      <c r="D3" s="7"/>
      <c r="E3" s="7"/>
      <c r="F3" s="7"/>
      <c r="G3" s="2"/>
      <c r="H3" s="2"/>
      <c r="I3" s="2"/>
    </row>
    <row r="4" spans="1:9" x14ac:dyDescent="0.25">
      <c r="A4" s="61" t="s">
        <v>1</v>
      </c>
      <c r="B4" s="61"/>
      <c r="C4" s="61"/>
      <c r="D4" s="61"/>
      <c r="E4" s="61"/>
      <c r="F4" s="61"/>
      <c r="G4" s="1"/>
      <c r="H4" s="1"/>
      <c r="I4" s="1"/>
    </row>
    <row r="5" spans="1:9" x14ac:dyDescent="0.25">
      <c r="A5" s="7"/>
      <c r="B5" s="7"/>
      <c r="C5" s="7"/>
      <c r="D5" s="7"/>
      <c r="E5" s="7"/>
      <c r="F5" s="7"/>
      <c r="G5" s="2"/>
      <c r="H5" s="2"/>
      <c r="I5" s="2"/>
    </row>
    <row r="6" spans="1:9" x14ac:dyDescent="0.25">
      <c r="A6" s="8"/>
      <c r="B6" s="8"/>
      <c r="C6" s="8"/>
      <c r="D6" s="8"/>
      <c r="E6" s="9"/>
      <c r="F6" s="3" t="s">
        <v>2</v>
      </c>
      <c r="G6" s="2"/>
      <c r="H6" s="2"/>
      <c r="I6" s="2"/>
    </row>
    <row r="7" spans="1:9" ht="63" customHeight="1" x14ac:dyDescent="0.25">
      <c r="A7" s="58" t="s">
        <v>3</v>
      </c>
      <c r="B7" s="58"/>
      <c r="C7" s="59" t="s">
        <v>29</v>
      </c>
      <c r="D7" s="59"/>
      <c r="E7" s="16" t="s">
        <v>4</v>
      </c>
      <c r="F7" s="3">
        <v>1435138944</v>
      </c>
      <c r="G7" s="2"/>
      <c r="H7" s="2"/>
      <c r="I7" s="2"/>
    </row>
    <row r="8" spans="1:9" x14ac:dyDescent="0.25">
      <c r="A8" s="58"/>
      <c r="B8" s="58"/>
      <c r="C8" s="59"/>
      <c r="D8" s="59"/>
      <c r="E8" s="16" t="s">
        <v>5</v>
      </c>
      <c r="F8" s="3">
        <v>143501001</v>
      </c>
      <c r="G8" s="2"/>
      <c r="H8" s="2"/>
      <c r="I8" s="2"/>
    </row>
    <row r="9" spans="1:9" ht="48" customHeight="1" x14ac:dyDescent="0.25">
      <c r="A9" s="58" t="s">
        <v>6</v>
      </c>
      <c r="B9" s="58"/>
      <c r="C9" s="59" t="s">
        <v>30</v>
      </c>
      <c r="D9" s="59"/>
      <c r="E9" s="16" t="s">
        <v>7</v>
      </c>
      <c r="F9" s="3">
        <v>12267</v>
      </c>
      <c r="G9" s="2"/>
      <c r="H9" s="2"/>
      <c r="I9" s="2"/>
    </row>
    <row r="10" spans="1:9" ht="69.75" customHeight="1" x14ac:dyDescent="0.25">
      <c r="A10" s="58" t="s">
        <v>8</v>
      </c>
      <c r="B10" s="58"/>
      <c r="C10" s="59" t="s">
        <v>31</v>
      </c>
      <c r="D10" s="59"/>
      <c r="E10" s="16" t="s">
        <v>9</v>
      </c>
      <c r="F10" s="3">
        <v>42</v>
      </c>
      <c r="G10" s="2"/>
      <c r="H10" s="2"/>
      <c r="I10" s="2"/>
    </row>
    <row r="11" spans="1:9" ht="31.5" customHeight="1" x14ac:dyDescent="0.25">
      <c r="A11" s="58" t="s">
        <v>10</v>
      </c>
      <c r="B11" s="58"/>
      <c r="C11" s="60" t="s">
        <v>32</v>
      </c>
      <c r="D11" s="60"/>
      <c r="E11" s="59" t="s">
        <v>11</v>
      </c>
      <c r="F11" s="59">
        <v>98701000001</v>
      </c>
      <c r="G11" s="2"/>
      <c r="H11" s="2"/>
      <c r="I11" s="2"/>
    </row>
    <row r="12" spans="1:9" ht="15.75" customHeight="1" x14ac:dyDescent="0.25">
      <c r="A12" s="58"/>
      <c r="B12" s="58"/>
      <c r="C12" s="60"/>
      <c r="D12" s="60"/>
      <c r="E12" s="59"/>
      <c r="F12" s="59"/>
      <c r="G12" s="2"/>
      <c r="H12" s="2"/>
      <c r="I12" s="2"/>
    </row>
    <row r="13" spans="1:9" ht="15.75" customHeight="1" x14ac:dyDescent="0.25">
      <c r="A13" s="58"/>
      <c r="B13" s="58"/>
      <c r="C13" s="60"/>
      <c r="D13" s="60"/>
      <c r="E13" s="59"/>
      <c r="F13" s="59"/>
      <c r="G13" s="2"/>
      <c r="H13" s="2"/>
      <c r="I13" s="2"/>
    </row>
    <row r="14" spans="1:9" x14ac:dyDescent="0.25">
      <c r="A14" s="58" t="s">
        <v>12</v>
      </c>
      <c r="B14" s="58"/>
      <c r="C14" s="59" t="s">
        <v>13</v>
      </c>
      <c r="D14" s="59"/>
      <c r="E14" s="16"/>
      <c r="F14" s="59"/>
      <c r="G14" s="2"/>
      <c r="H14" s="2"/>
      <c r="I14" s="2"/>
    </row>
    <row r="15" spans="1:9" ht="47.25" customHeight="1" x14ac:dyDescent="0.25">
      <c r="A15" s="58"/>
      <c r="B15" s="58"/>
      <c r="C15" s="59" t="s">
        <v>14</v>
      </c>
      <c r="D15" s="59"/>
      <c r="E15" s="16"/>
      <c r="F15" s="59"/>
      <c r="G15" s="2"/>
      <c r="H15" s="2"/>
      <c r="I15" s="2"/>
    </row>
    <row r="16" spans="1:9" x14ac:dyDescent="0.25">
      <c r="A16" s="58" t="s">
        <v>15</v>
      </c>
      <c r="B16" s="58"/>
      <c r="C16" s="59" t="s">
        <v>16</v>
      </c>
      <c r="D16" s="59"/>
      <c r="E16" s="16" t="s">
        <v>17</v>
      </c>
      <c r="F16" s="3">
        <v>383</v>
      </c>
      <c r="G16" s="2"/>
      <c r="H16" s="2"/>
      <c r="I16" s="2"/>
    </row>
  </sheetData>
  <mergeCells count="20">
    <mergeCell ref="F14:F15"/>
    <mergeCell ref="A11:B13"/>
    <mergeCell ref="A4:F4"/>
    <mergeCell ref="A1:F1"/>
    <mergeCell ref="A2:F2"/>
    <mergeCell ref="E11:E13"/>
    <mergeCell ref="F11:F13"/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90" zoomScaleNormal="90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C13" sqref="C13"/>
    </sheetView>
  </sheetViews>
  <sheetFormatPr defaultRowHeight="15" x14ac:dyDescent="0.25"/>
  <cols>
    <col min="1" max="1" width="7.140625" style="23" customWidth="1"/>
    <col min="2" max="2" width="47.42578125" style="23" customWidth="1"/>
    <col min="3" max="3" width="13.28515625" style="23" customWidth="1"/>
    <col min="4" max="4" width="36.5703125" style="23" customWidth="1"/>
    <col min="5" max="5" width="27.85546875" style="23" customWidth="1"/>
    <col min="6" max="6" width="17" style="23" customWidth="1"/>
    <col min="7" max="16384" width="9.140625" style="23"/>
  </cols>
  <sheetData>
    <row r="1" spans="1:6" ht="51" customHeight="1" x14ac:dyDescent="0.25">
      <c r="A1" s="58" t="s">
        <v>48</v>
      </c>
      <c r="B1" s="58"/>
      <c r="C1" s="58"/>
      <c r="D1" s="58"/>
      <c r="E1" s="58"/>
      <c r="F1" s="58"/>
    </row>
    <row r="3" spans="1:6" ht="81" customHeight="1" thickBot="1" x14ac:dyDescent="0.3">
      <c r="A3" s="22" t="s">
        <v>44</v>
      </c>
      <c r="B3" s="25" t="s">
        <v>45</v>
      </c>
      <c r="C3" s="25" t="s">
        <v>46</v>
      </c>
      <c r="D3" s="25" t="s">
        <v>49</v>
      </c>
      <c r="E3" s="26" t="s">
        <v>47</v>
      </c>
      <c r="F3" s="26" t="s">
        <v>50</v>
      </c>
    </row>
    <row r="4" spans="1:6" ht="15.75" thickBot="1" x14ac:dyDescent="0.3">
      <c r="A4" s="17">
        <v>1</v>
      </c>
      <c r="B4" s="78" t="s">
        <v>90</v>
      </c>
      <c r="C4" s="79">
        <v>220</v>
      </c>
      <c r="D4" s="80" t="s">
        <v>88</v>
      </c>
      <c r="E4" s="81">
        <v>44657</v>
      </c>
      <c r="F4" s="82">
        <v>523296</v>
      </c>
    </row>
    <row r="5" spans="1:6" ht="15.75" thickBot="1" x14ac:dyDescent="0.3">
      <c r="A5" s="17">
        <v>2</v>
      </c>
      <c r="B5" s="78" t="s">
        <v>91</v>
      </c>
      <c r="C5" s="79">
        <v>220</v>
      </c>
      <c r="D5" s="80" t="s">
        <v>89</v>
      </c>
      <c r="E5" s="81">
        <v>44672</v>
      </c>
      <c r="F5" s="82">
        <v>3600000</v>
      </c>
    </row>
    <row r="6" spans="1:6" x14ac:dyDescent="0.25">
      <c r="A6" s="69"/>
      <c r="B6" s="67"/>
      <c r="C6" s="43"/>
      <c r="D6" s="71"/>
      <c r="E6" s="62"/>
      <c r="F6" s="73"/>
    </row>
    <row r="7" spans="1:6" x14ac:dyDescent="0.25">
      <c r="A7" s="70"/>
      <c r="B7" s="68"/>
      <c r="C7" s="43"/>
      <c r="D7" s="63"/>
      <c r="E7" s="72"/>
      <c r="F7" s="74"/>
    </row>
    <row r="8" spans="1:6" x14ac:dyDescent="0.25">
      <c r="A8" s="69"/>
      <c r="B8" s="75"/>
      <c r="C8" s="41"/>
      <c r="D8" s="71"/>
      <c r="E8" s="62"/>
      <c r="F8" s="64"/>
    </row>
    <row r="9" spans="1:6" x14ac:dyDescent="0.25">
      <c r="A9" s="70"/>
      <c r="B9" s="76"/>
      <c r="C9" s="41"/>
      <c r="D9" s="63"/>
      <c r="E9" s="63"/>
      <c r="F9" s="63"/>
    </row>
    <row r="10" spans="1:6" x14ac:dyDescent="0.25">
      <c r="A10" s="17"/>
      <c r="B10" s="27"/>
      <c r="C10" s="27"/>
      <c r="D10" s="28"/>
      <c r="E10" s="18"/>
      <c r="F10" s="42"/>
    </row>
    <row r="11" spans="1:6" x14ac:dyDescent="0.25">
      <c r="A11" s="17"/>
      <c r="B11" s="41"/>
      <c r="C11" s="27"/>
      <c r="D11" s="28"/>
      <c r="E11" s="18"/>
      <c r="F11" s="42"/>
    </row>
    <row r="12" spans="1:6" x14ac:dyDescent="0.25">
      <c r="A12" s="17"/>
      <c r="B12" s="44"/>
      <c r="C12" s="27"/>
      <c r="D12" s="28"/>
      <c r="E12" s="18"/>
      <c r="F12" s="42"/>
    </row>
    <row r="13" spans="1:6" x14ac:dyDescent="0.25">
      <c r="A13" s="17"/>
      <c r="B13" s="44"/>
      <c r="C13" s="43"/>
      <c r="D13" s="28"/>
      <c r="E13" s="18"/>
      <c r="F13" s="42"/>
    </row>
    <row r="14" spans="1:6" x14ac:dyDescent="0.25">
      <c r="A14" s="17"/>
      <c r="B14" s="41"/>
      <c r="C14" s="43"/>
      <c r="D14" s="28"/>
      <c r="E14" s="18"/>
      <c r="F14" s="42"/>
    </row>
    <row r="15" spans="1:6" ht="20.25" customHeight="1" x14ac:dyDescent="0.25">
      <c r="A15" s="17"/>
      <c r="B15" s="44"/>
      <c r="C15" s="27"/>
      <c r="D15" s="28"/>
      <c r="E15" s="18"/>
      <c r="F15" s="42"/>
    </row>
    <row r="16" spans="1:6" x14ac:dyDescent="0.25">
      <c r="A16" s="17"/>
      <c r="B16" s="41"/>
      <c r="C16" s="43"/>
      <c r="D16" s="28"/>
      <c r="E16" s="18"/>
      <c r="F16" s="42"/>
    </row>
    <row r="17" spans="1:6" x14ac:dyDescent="0.25">
      <c r="A17" s="17"/>
      <c r="B17" s="45"/>
      <c r="C17" s="27"/>
      <c r="D17" s="28"/>
      <c r="E17" s="18"/>
      <c r="F17" s="42"/>
    </row>
    <row r="18" spans="1:6" x14ac:dyDescent="0.25">
      <c r="F18" s="29">
        <f>SUM(F4:F17)</f>
        <v>4123296</v>
      </c>
    </row>
    <row r="19" spans="1:6" x14ac:dyDescent="0.25">
      <c r="F19" s="29">
        <f>F5</f>
        <v>3600000</v>
      </c>
    </row>
    <row r="20" spans="1:6" ht="39.75" customHeight="1" x14ac:dyDescent="0.25">
      <c r="A20" s="58" t="s">
        <v>51</v>
      </c>
      <c r="B20" s="58"/>
      <c r="C20" s="58"/>
      <c r="D20" s="58"/>
    </row>
    <row r="22" spans="1:6" ht="60" x14ac:dyDescent="0.25">
      <c r="A22" s="22" t="s">
        <v>20</v>
      </c>
      <c r="B22" s="22" t="s">
        <v>39</v>
      </c>
      <c r="C22" s="22" t="s">
        <v>18</v>
      </c>
      <c r="D22" s="22" t="s">
        <v>42</v>
      </c>
    </row>
    <row r="23" spans="1:6" x14ac:dyDescent="0.25">
      <c r="A23" s="22">
        <v>1</v>
      </c>
      <c r="B23" s="22">
        <v>2</v>
      </c>
      <c r="C23" s="22">
        <v>3</v>
      </c>
      <c r="D23" s="22">
        <v>4</v>
      </c>
    </row>
    <row r="24" spans="1:6" ht="62.25" customHeight="1" x14ac:dyDescent="0.25">
      <c r="A24" s="22">
        <v>1</v>
      </c>
      <c r="B24" s="4" t="s">
        <v>52</v>
      </c>
      <c r="C24" s="11">
        <v>0</v>
      </c>
      <c r="D24" s="5">
        <v>0</v>
      </c>
    </row>
    <row r="25" spans="1:6" ht="76.5" customHeight="1" x14ac:dyDescent="0.25">
      <c r="A25" s="22">
        <v>2</v>
      </c>
      <c r="B25" s="4" t="s">
        <v>40</v>
      </c>
      <c r="C25" s="11">
        <v>0</v>
      </c>
      <c r="D25" s="5">
        <v>0</v>
      </c>
    </row>
    <row r="26" spans="1:6" ht="66" customHeight="1" x14ac:dyDescent="0.25">
      <c r="A26" s="22">
        <v>3</v>
      </c>
      <c r="B26" s="4" t="s">
        <v>41</v>
      </c>
      <c r="C26" s="52">
        <f>41+464-1-2-1-1-1-1</f>
        <v>498</v>
      </c>
      <c r="D26" s="46">
        <f>94540752.85+8635080.15-3600000-19146110.8-1488059.46-955646.53-612150-1157000</f>
        <v>76216866.210000008</v>
      </c>
      <c r="E26" s="57"/>
    </row>
    <row r="27" spans="1:6" x14ac:dyDescent="0.25">
      <c r="A27" s="65" t="s">
        <v>19</v>
      </c>
      <c r="B27" s="66"/>
      <c r="C27" s="11">
        <f>SUM(C24:C26)</f>
        <v>498</v>
      </c>
      <c r="D27" s="5">
        <f>SUM(D24:D26)</f>
        <v>76216866.210000008</v>
      </c>
    </row>
    <row r="28" spans="1:6" x14ac:dyDescent="0.25">
      <c r="D28" s="24"/>
    </row>
  </sheetData>
  <mergeCells count="13">
    <mergeCell ref="E8:E9"/>
    <mergeCell ref="F8:F9"/>
    <mergeCell ref="A20:D20"/>
    <mergeCell ref="A27:B27"/>
    <mergeCell ref="A1:F1"/>
    <mergeCell ref="B6:B7"/>
    <mergeCell ref="A6:A7"/>
    <mergeCell ref="D6:D7"/>
    <mergeCell ref="E6:E7"/>
    <mergeCell ref="F6:F7"/>
    <mergeCell ref="B8:B9"/>
    <mergeCell ref="A8:A9"/>
    <mergeCell ref="D8:D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view="pageBreakPreview" zoomScale="80" zoomScaleNormal="70" zoomScaleSheetLayoutView="80" workbookViewId="0">
      <pane ySplit="4" topLeftCell="A23" activePane="bottomLeft" state="frozen"/>
      <selection activeCell="B1" sqref="B1"/>
      <selection pane="bottomLeft" activeCell="C24" sqref="C24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5.140625" customWidth="1"/>
    <col min="5" max="5" width="32.7109375" customWidth="1"/>
    <col min="6" max="6" width="21.42578125" customWidth="1"/>
    <col min="7" max="7" width="22.85546875" customWidth="1"/>
    <col min="8" max="8" width="21" customWidth="1"/>
  </cols>
  <sheetData>
    <row r="1" spans="1:8" ht="49.5" customHeight="1" x14ac:dyDescent="0.25">
      <c r="A1" s="77" t="s">
        <v>43</v>
      </c>
      <c r="B1" s="77"/>
      <c r="C1" s="77"/>
      <c r="D1" s="77"/>
      <c r="E1" s="77"/>
      <c r="F1" s="77"/>
      <c r="G1" s="77"/>
    </row>
    <row r="3" spans="1:8" ht="205.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8" ht="90" x14ac:dyDescent="0.25">
      <c r="A5" s="16">
        <v>1</v>
      </c>
      <c r="B5" s="15" t="s">
        <v>37</v>
      </c>
      <c r="C5" s="10" t="s">
        <v>38</v>
      </c>
      <c r="D5" s="13">
        <v>90</v>
      </c>
      <c r="E5" s="10" t="s">
        <v>53</v>
      </c>
      <c r="F5" s="5">
        <f>17600+9900+16250</f>
        <v>43750</v>
      </c>
      <c r="G5" s="46">
        <f>17600+9900+16250</f>
        <v>43750</v>
      </c>
      <c r="H5" s="1"/>
    </row>
    <row r="6" spans="1:8" ht="90" x14ac:dyDescent="0.25">
      <c r="A6" s="48">
        <f>A5+1</f>
        <v>2</v>
      </c>
      <c r="B6" s="10" t="s">
        <v>75</v>
      </c>
      <c r="C6" s="10" t="s">
        <v>76</v>
      </c>
      <c r="D6" s="13">
        <v>90</v>
      </c>
      <c r="E6" s="10" t="s">
        <v>53</v>
      </c>
      <c r="F6" s="5"/>
      <c r="G6" s="46"/>
      <c r="H6" s="1"/>
    </row>
    <row r="7" spans="1:8" ht="150" x14ac:dyDescent="0.25">
      <c r="A7" s="48">
        <f>A6+1</f>
        <v>3</v>
      </c>
      <c r="B7" s="10" t="s">
        <v>64</v>
      </c>
      <c r="C7" s="10" t="s">
        <v>65</v>
      </c>
      <c r="D7" s="10">
        <v>60</v>
      </c>
      <c r="E7" s="10" t="s">
        <v>53</v>
      </c>
      <c r="F7" s="5">
        <v>656994</v>
      </c>
      <c r="G7" s="5"/>
    </row>
    <row r="8" spans="1:8" ht="90" x14ac:dyDescent="0.25">
      <c r="A8" s="48">
        <f>A7+1</f>
        <v>4</v>
      </c>
      <c r="B8" s="10" t="s">
        <v>77</v>
      </c>
      <c r="C8" s="10" t="s">
        <v>78</v>
      </c>
      <c r="D8" s="10">
        <v>20</v>
      </c>
      <c r="E8" s="10" t="s">
        <v>53</v>
      </c>
      <c r="F8" s="5">
        <v>478544.82</v>
      </c>
      <c r="G8" s="5"/>
    </row>
    <row r="9" spans="1:8" ht="120" x14ac:dyDescent="0.25">
      <c r="A9" s="48">
        <f>A8+1</f>
        <v>5</v>
      </c>
      <c r="B9" s="10" t="s">
        <v>79</v>
      </c>
      <c r="C9" s="10" t="s">
        <v>80</v>
      </c>
      <c r="D9" s="10">
        <v>60</v>
      </c>
      <c r="E9" s="10" t="s">
        <v>53</v>
      </c>
      <c r="F9" s="49">
        <f>79700+103345</f>
        <v>183045</v>
      </c>
      <c r="G9" s="49"/>
    </row>
    <row r="10" spans="1:8" ht="90" x14ac:dyDescent="0.25">
      <c r="A10" s="48">
        <f>A9+1</f>
        <v>6</v>
      </c>
      <c r="B10" s="48" t="s">
        <v>81</v>
      </c>
      <c r="C10" s="48" t="s">
        <v>82</v>
      </c>
      <c r="D10" s="10">
        <v>60</v>
      </c>
      <c r="E10" s="10" t="s">
        <v>53</v>
      </c>
      <c r="F10" s="5"/>
      <c r="G10" s="5"/>
      <c r="H10" s="50"/>
    </row>
    <row r="11" spans="1:8" ht="96" customHeight="1" x14ac:dyDescent="0.25">
      <c r="A11" s="48">
        <f t="shared" ref="A11:A14" si="0">A10+1</f>
        <v>7</v>
      </c>
      <c r="B11" s="39" t="s">
        <v>72</v>
      </c>
      <c r="C11" s="34" t="s">
        <v>73</v>
      </c>
      <c r="D11" s="39">
        <v>3</v>
      </c>
      <c r="E11" s="39" t="s">
        <v>53</v>
      </c>
      <c r="F11" s="40">
        <f>1710+90683</f>
        <v>92393</v>
      </c>
      <c r="G11" s="40"/>
    </row>
    <row r="12" spans="1:8" ht="90" x14ac:dyDescent="0.25">
      <c r="A12" s="48">
        <f t="shared" si="0"/>
        <v>8</v>
      </c>
      <c r="B12" s="10" t="s">
        <v>60</v>
      </c>
      <c r="C12" s="19" t="s">
        <v>61</v>
      </c>
      <c r="D12" s="10">
        <v>3</v>
      </c>
      <c r="E12" s="10" t="s">
        <v>53</v>
      </c>
      <c r="F12" s="20"/>
      <c r="G12" s="5"/>
    </row>
    <row r="13" spans="1:8" ht="90" x14ac:dyDescent="0.25">
      <c r="A13" s="48">
        <f t="shared" si="0"/>
        <v>9</v>
      </c>
      <c r="B13" s="35" t="s">
        <v>70</v>
      </c>
      <c r="C13" s="31" t="s">
        <v>71</v>
      </c>
      <c r="D13" s="35">
        <v>40</v>
      </c>
      <c r="E13" s="10" t="s">
        <v>53</v>
      </c>
      <c r="F13" s="36"/>
      <c r="G13" s="37"/>
    </row>
    <row r="14" spans="1:8" ht="90" x14ac:dyDescent="0.25">
      <c r="A14" s="48">
        <f t="shared" si="0"/>
        <v>10</v>
      </c>
      <c r="B14" s="10" t="s">
        <v>58</v>
      </c>
      <c r="C14" s="10" t="s">
        <v>59</v>
      </c>
      <c r="D14" s="13">
        <v>1</v>
      </c>
      <c r="E14" s="10" t="s">
        <v>53</v>
      </c>
      <c r="F14" s="5">
        <f>292085</f>
        <v>292085</v>
      </c>
      <c r="G14" s="5"/>
    </row>
    <row r="15" spans="1:8" ht="90" x14ac:dyDescent="0.25">
      <c r="A15" s="48">
        <f>A14+1</f>
        <v>11</v>
      </c>
      <c r="B15" s="32" t="s">
        <v>66</v>
      </c>
      <c r="C15" s="32" t="s">
        <v>67</v>
      </c>
      <c r="D15" s="32">
        <v>90</v>
      </c>
      <c r="E15" s="10" t="s">
        <v>53</v>
      </c>
      <c r="F15" s="5"/>
      <c r="G15" s="46"/>
    </row>
    <row r="16" spans="1:8" ht="90" x14ac:dyDescent="0.25">
      <c r="A16" s="48">
        <f>A15+1</f>
        <v>12</v>
      </c>
      <c r="B16" s="10" t="s">
        <v>62</v>
      </c>
      <c r="C16" s="10" t="s">
        <v>63</v>
      </c>
      <c r="D16" s="10">
        <v>75</v>
      </c>
      <c r="E16" s="10" t="s">
        <v>53</v>
      </c>
      <c r="F16" s="21">
        <f>86393</f>
        <v>86393</v>
      </c>
      <c r="G16" s="46"/>
    </row>
    <row r="17" spans="1:8" ht="90" x14ac:dyDescent="0.25">
      <c r="A17" s="48">
        <f>A16+1</f>
        <v>13</v>
      </c>
      <c r="B17" s="10" t="s">
        <v>83</v>
      </c>
      <c r="C17" s="10" t="s">
        <v>84</v>
      </c>
      <c r="D17" s="10">
        <v>70</v>
      </c>
      <c r="E17" s="10" t="s">
        <v>53</v>
      </c>
      <c r="F17" s="21"/>
      <c r="G17" s="46"/>
    </row>
    <row r="18" spans="1:8" ht="90" x14ac:dyDescent="0.25">
      <c r="A18" s="48">
        <f>A17+1</f>
        <v>14</v>
      </c>
      <c r="B18" s="10" t="s">
        <v>33</v>
      </c>
      <c r="C18" s="10" t="s">
        <v>34</v>
      </c>
      <c r="D18" s="13">
        <v>70</v>
      </c>
      <c r="E18" s="10" t="s">
        <v>53</v>
      </c>
      <c r="F18" s="14">
        <f>196000</f>
        <v>196000</v>
      </c>
      <c r="G18" s="47"/>
    </row>
    <row r="19" spans="1:8" ht="90" x14ac:dyDescent="0.25">
      <c r="A19" s="48">
        <f t="shared" ref="A19" si="1">A18+1</f>
        <v>15</v>
      </c>
      <c r="B19" s="12" t="s">
        <v>55</v>
      </c>
      <c r="C19" s="10" t="s">
        <v>54</v>
      </c>
      <c r="D19" s="13">
        <v>90</v>
      </c>
      <c r="E19" s="10" t="s">
        <v>53</v>
      </c>
      <c r="F19" s="14">
        <v>16560</v>
      </c>
      <c r="G19" s="47">
        <v>16560</v>
      </c>
      <c r="H19" s="38"/>
    </row>
    <row r="20" spans="1:8" ht="105" x14ac:dyDescent="0.25">
      <c r="A20" s="48">
        <f>A19+1</f>
        <v>16</v>
      </c>
      <c r="B20" s="15" t="s">
        <v>56</v>
      </c>
      <c r="C20" s="10" t="s">
        <v>57</v>
      </c>
      <c r="D20" s="13">
        <v>33</v>
      </c>
      <c r="E20" s="10" t="s">
        <v>74</v>
      </c>
      <c r="F20" s="14">
        <f>7600+9950+945600</f>
        <v>963150</v>
      </c>
      <c r="G20" s="14"/>
    </row>
    <row r="21" spans="1:8" ht="105" x14ac:dyDescent="0.25">
      <c r="A21" s="53">
        <f t="shared" ref="A21:A22" si="2">A20+1</f>
        <v>17</v>
      </c>
      <c r="B21" s="15" t="s">
        <v>92</v>
      </c>
      <c r="C21" s="54" t="s">
        <v>93</v>
      </c>
      <c r="D21" s="13">
        <v>70</v>
      </c>
      <c r="E21" s="10" t="s">
        <v>74</v>
      </c>
      <c r="F21" s="14">
        <v>19500</v>
      </c>
      <c r="G21" s="14"/>
    </row>
    <row r="22" spans="1:8" ht="105" x14ac:dyDescent="0.25">
      <c r="A22" s="53">
        <f t="shared" si="2"/>
        <v>18</v>
      </c>
      <c r="B22" s="51" t="s">
        <v>85</v>
      </c>
      <c r="C22" s="51" t="s">
        <v>86</v>
      </c>
      <c r="D22" s="10">
        <v>55</v>
      </c>
      <c r="E22" s="10" t="s">
        <v>74</v>
      </c>
      <c r="F22" s="14"/>
      <c r="G22" s="14"/>
    </row>
    <row r="23" spans="1:8" ht="90" x14ac:dyDescent="0.25">
      <c r="A23" s="48">
        <f t="shared" ref="A23" si="3">A22+1</f>
        <v>19</v>
      </c>
      <c r="B23" s="15" t="s">
        <v>35</v>
      </c>
      <c r="C23" s="10" t="s">
        <v>36</v>
      </c>
      <c r="D23" s="13">
        <v>75</v>
      </c>
      <c r="E23" s="10" t="s">
        <v>53</v>
      </c>
      <c r="F23" s="14"/>
      <c r="G23" s="14"/>
    </row>
    <row r="24" spans="1:8" ht="90" x14ac:dyDescent="0.25">
      <c r="A24" s="30">
        <f t="shared" ref="A24" si="4">A23+1</f>
        <v>20</v>
      </c>
      <c r="B24" s="10" t="s">
        <v>68</v>
      </c>
      <c r="C24" s="10" t="s">
        <v>69</v>
      </c>
      <c r="D24" s="10">
        <v>75</v>
      </c>
      <c r="E24" s="10" t="s">
        <v>53</v>
      </c>
      <c r="F24" s="33"/>
      <c r="G24" s="47"/>
    </row>
    <row r="25" spans="1:8" x14ac:dyDescent="0.25">
      <c r="F25" s="29"/>
      <c r="G25" s="29"/>
    </row>
    <row r="26" spans="1:8" x14ac:dyDescent="0.25">
      <c r="F26" s="55"/>
      <c r="G26" s="55"/>
    </row>
    <row r="27" spans="1:8" x14ac:dyDescent="0.25">
      <c r="F27" s="55"/>
      <c r="G27" s="55"/>
    </row>
    <row r="28" spans="1:8" x14ac:dyDescent="0.25">
      <c r="F28" s="56"/>
      <c r="G28" s="56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7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58" t="s">
        <v>27</v>
      </c>
      <c r="B1" s="58"/>
      <c r="C1" s="58"/>
      <c r="D1" s="58"/>
      <c r="E1" s="58"/>
      <c r="F1" s="58"/>
      <c r="G1" s="58"/>
      <c r="H1" s="58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2023-02-15T03:42:22Z</dcterms:modified>
</cp:coreProperties>
</file>