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G8" i="3"/>
  <c r="G6" i="3" l="1"/>
  <c r="C22" i="2" l="1"/>
  <c r="C23" i="2"/>
  <c r="D23" i="2"/>
  <c r="A9" i="3" l="1"/>
  <c r="A10" i="3" s="1"/>
  <c r="F8" i="3" l="1"/>
  <c r="F9" i="3" l="1"/>
  <c r="G5" i="3" l="1"/>
  <c r="G7" i="3" l="1"/>
  <c r="A6" i="3" l="1"/>
  <c r="F14" i="2" l="1"/>
  <c r="A7" i="3" l="1"/>
  <c r="A8" i="3" s="1"/>
</calcChain>
</file>

<file path=xl/sharedStrings.xml><?xml version="1.0" encoding="utf-8"?>
<sst xmlns="http://schemas.openxmlformats.org/spreadsheetml/2006/main" count="91" uniqueCount="75">
  <si>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</si>
  <si>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</si>
  <si>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</si>
  <si>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</si>
  <si>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</si>
  <si>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</si>
  <si>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</si>
  <si>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</si>
  <si>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</si>
  <si>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</si>
  <si>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</si>
  <si>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</si>
  <si>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</si>
  <si>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</si>
  <si>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</si>
  <si>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</si>
  <si>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</si>
  <si>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</si>
  <si>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</si>
  <si>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</si>
  <si>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</si>
  <si>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</si>
  <si>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</si>
  <si>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</si>
  <si>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</si>
  <si>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</si>
  <si>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</si>
  <si>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</si>
  <si>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</si>
  <si>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</si>
  <si>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</si>
  <si>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</si>
  <si>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</si>
  <si>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</si>
  <si>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</si>
  <si>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</si>
  <si>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</si>
  <si>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</si>
  <si>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</si>
  <si>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</si>
  <si>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</si>
  <si>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</si>
  <si>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</si>
  <si>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</si>
  <si>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</si>
  <si>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</si>
  <si>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</si>
  <si>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</si>
  <si>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</si>
  <si>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</si>
  <si>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</si>
  <si>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</si>
  <si>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</si>
  <si>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</si>
  <si>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</si>
  <si>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</si>
  <si>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Телефоны головные, наушники и комбинированные устройства, состоящие из микрофона и громкоговорителя</t>
  </si>
  <si>
    <t>26.40.42.120</t>
  </si>
  <si>
    <t>Насосы центробежные подачи жидкостей прочие; насосы прочие</t>
  </si>
  <si>
    <t>28.13.14</t>
  </si>
  <si>
    <r>
      <t xml:space="preserve">о договорах, заключенных в </t>
    </r>
    <r>
      <rPr>
        <b/>
        <sz val="11"/>
        <color theme="1"/>
        <rFont val="Times New Roman"/>
        <family val="1"/>
        <charset val="204"/>
      </rPr>
      <t>ноябре 2021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</si>
  <si>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51435138944210001160001</t>
  </si>
  <si>
    <t>Сопровождение ПП</t>
  </si>
  <si>
    <t>51435138944210001200001</t>
  </si>
  <si>
    <t>Услуги по предоставлению лицензий на ПО</t>
  </si>
  <si>
    <t>51435138944210001190001</t>
  </si>
  <si>
    <t>30.11.2021</t>
  </si>
  <si>
    <t>51435138944210001180001</t>
  </si>
  <si>
    <t>51435138944210001170001</t>
  </si>
  <si>
    <t>Поставка системы хранения данных</t>
  </si>
  <si>
    <t>51435138944210001150001</t>
  </si>
  <si>
    <t>Поставка компьютерного оборудования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</si>
  <si>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</si>
  <si>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</si>
  <si>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51435138944210000860000
Договор заключен по результатам закупки, сведения о которой не подлежат размещению в ЕИС в соответствии с частью 15 статьи 4 223-ФЗ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</si>
</sst>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J11" sqref="J11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29" t="s">
        <v>0</v>
      </c>
      <c r="B1" s="29"/>
      <c r="C1" s="29"/>
      <c r="D1" s="29"/>
      <c r="E1" s="29"/>
      <c r="F1" s="29"/>
      <c r="G1" s="1"/>
      <c r="H1" s="1"/>
      <c r="I1" s="1"/>
    </row>
    <row r="2" spans="1:9" ht="33" customHeight="1" x14ac:dyDescent="0.25">
      <c r="A2" s="28" t="s">
        <v>60</v>
      </c>
      <c r="B2" s="28"/>
      <c r="C2" s="28"/>
      <c r="D2" s="28"/>
      <c r="E2" s="28"/>
      <c r="F2" s="28"/>
      <c r="G2" s="1"/>
      <c r="H2" s="1"/>
      <c r="I2" s="1"/>
    </row>
    <row r="3" spans="1:9" x14ac:dyDescent="0.25">
      <c r="A3" s="8"/>
      <c r="B3" s="8"/>
      <c r="C3" s="8"/>
      <c r="D3" s="8"/>
      <c r="E3" s="8"/>
      <c r="F3" s="8"/>
      <c r="G3" s="2"/>
      <c r="H3" s="2"/>
      <c r="I3" s="2"/>
    </row>
    <row r="4" spans="1:9" x14ac:dyDescent="0.25">
      <c r="A4" s="29" t="s">
        <v>1</v>
      </c>
      <c r="B4" s="29"/>
      <c r="C4" s="29"/>
      <c r="D4" s="29"/>
      <c r="E4" s="29"/>
      <c r="F4" s="29"/>
      <c r="G4" s="1"/>
      <c r="H4" s="1"/>
      <c r="I4" s="1"/>
    </row>
    <row r="5" spans="1:9" x14ac:dyDescent="0.25">
      <c r="A5" s="8"/>
      <c r="B5" s="8"/>
      <c r="C5" s="8"/>
      <c r="D5" s="8"/>
      <c r="E5" s="8"/>
      <c r="F5" s="8"/>
      <c r="G5" s="2"/>
      <c r="H5" s="2"/>
      <c r="I5" s="2"/>
    </row>
    <row r="6" spans="1:9" x14ac:dyDescent="0.25">
      <c r="A6" s="9"/>
      <c r="B6" s="9"/>
      <c r="C6" s="9"/>
      <c r="D6" s="9"/>
      <c r="E6" s="10"/>
      <c r="F6" s="3" t="s">
        <v>2</v>
      </c>
      <c r="G6" s="2"/>
      <c r="H6" s="2"/>
      <c r="I6" s="2"/>
    </row>
    <row r="7" spans="1:9" ht="63" customHeight="1" x14ac:dyDescent="0.25">
      <c r="A7" s="28" t="s">
        <v>3</v>
      </c>
      <c r="B7" s="28"/>
      <c r="C7" s="30" t="s">
        <v>29</v>
      </c>
      <c r="D7" s="30"/>
      <c r="E7" s="10" t="s">
        <v>4</v>
      </c>
      <c r="F7" s="3">
        <v>1435138944</v>
      </c>
      <c r="G7" s="2"/>
      <c r="H7" s="2"/>
      <c r="I7" s="2"/>
    </row>
    <row r="8" spans="1:9" x14ac:dyDescent="0.25">
      <c r="A8" s="28"/>
      <c r="B8" s="28"/>
      <c r="C8" s="31"/>
      <c r="D8" s="31"/>
      <c r="E8" s="10" t="s">
        <v>5</v>
      </c>
      <c r="F8" s="3">
        <v>143501001</v>
      </c>
      <c r="G8" s="2"/>
      <c r="H8" s="2"/>
      <c r="I8" s="2"/>
    </row>
    <row r="9" spans="1:9" ht="48" customHeight="1" x14ac:dyDescent="0.25">
      <c r="A9" s="28" t="s">
        <v>6</v>
      </c>
      <c r="B9" s="28"/>
      <c r="C9" s="32" t="s">
        <v>30</v>
      </c>
      <c r="D9" s="32"/>
      <c r="E9" s="10" t="s">
        <v>7</v>
      </c>
      <c r="F9" s="3">
        <v>12267</v>
      </c>
      <c r="G9" s="2"/>
      <c r="H9" s="2"/>
      <c r="I9" s="2"/>
    </row>
    <row r="10" spans="1:9" ht="69.75" customHeight="1" x14ac:dyDescent="0.25">
      <c r="A10" s="28" t="s">
        <v>8</v>
      </c>
      <c r="B10" s="28"/>
      <c r="C10" s="31" t="s">
        <v>31</v>
      </c>
      <c r="D10" s="31"/>
      <c r="E10" s="10" t="s">
        <v>9</v>
      </c>
      <c r="F10" s="3">
        <v>42</v>
      </c>
      <c r="G10" s="2"/>
      <c r="H10" s="2"/>
      <c r="I10" s="2"/>
    </row>
    <row r="11" spans="1:9" ht="31.5" customHeight="1" x14ac:dyDescent="0.25">
      <c r="A11" s="28" t="s">
        <v>10</v>
      </c>
      <c r="B11" s="28"/>
      <c r="C11" s="33" t="s">
        <v>32</v>
      </c>
      <c r="D11" s="33"/>
      <c r="E11" s="30" t="s">
        <v>11</v>
      </c>
      <c r="F11" s="27">
        <v>98701000001</v>
      </c>
      <c r="G11" s="2"/>
      <c r="H11" s="2"/>
      <c r="I11" s="2"/>
    </row>
    <row r="12" spans="1:9" ht="15.75" customHeight="1" x14ac:dyDescent="0.25">
      <c r="A12" s="28"/>
      <c r="B12" s="28"/>
      <c r="C12" s="34"/>
      <c r="D12" s="34"/>
      <c r="E12" s="30"/>
      <c r="F12" s="27"/>
      <c r="G12" s="2"/>
      <c r="H12" s="2"/>
      <c r="I12" s="2"/>
    </row>
    <row r="13" spans="1:9" ht="15.75" customHeight="1" x14ac:dyDescent="0.25">
      <c r="A13" s="28"/>
      <c r="B13" s="28"/>
      <c r="C13" s="35"/>
      <c r="D13" s="35"/>
      <c r="E13" s="30"/>
      <c r="F13" s="27"/>
      <c r="G13" s="2"/>
      <c r="H13" s="2"/>
      <c r="I13" s="2"/>
    </row>
    <row r="14" spans="1:9" x14ac:dyDescent="0.25">
      <c r="A14" s="28" t="s">
        <v>12</v>
      </c>
      <c r="B14" s="28"/>
      <c r="C14" s="32" t="s">
        <v>13</v>
      </c>
      <c r="D14" s="32"/>
      <c r="E14" s="10"/>
      <c r="F14" s="27"/>
      <c r="G14" s="2"/>
      <c r="H14" s="2"/>
      <c r="I14" s="2"/>
    </row>
    <row r="15" spans="1:9" ht="47.25" customHeight="1" x14ac:dyDescent="0.25">
      <c r="A15" s="28"/>
      <c r="B15" s="28"/>
      <c r="C15" s="28" t="s">
        <v>14</v>
      </c>
      <c r="D15" s="28"/>
      <c r="E15" s="10"/>
      <c r="F15" s="27"/>
      <c r="G15" s="2"/>
      <c r="H15" s="2"/>
      <c r="I15" s="2"/>
    </row>
    <row r="16" spans="1:9" x14ac:dyDescent="0.25">
      <c r="A16" s="28" t="s">
        <v>15</v>
      </c>
      <c r="B16" s="28"/>
      <c r="C16" s="31" t="s">
        <v>16</v>
      </c>
      <c r="D16" s="31"/>
      <c r="E16" s="10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90" zoomScaleNormal="9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E25" sqref="E25"/>
    </sheetView>
  </sheetViews>
  <sheetFormatPr defaultRowHeight="15" x14ac:dyDescent="0.25"/>
  <cols>
    <col min="1" max="1" width="7.140625" customWidth="1"/>
    <col min="2" max="2" width="47.42578125" customWidth="1"/>
    <col min="3" max="3" width="13.28515625" customWidth="1"/>
    <col min="4" max="4" width="25.140625" customWidth="1"/>
    <col min="5" max="5" width="27.85546875" customWidth="1"/>
    <col min="6" max="6" width="17" customWidth="1"/>
  </cols>
  <sheetData>
    <row r="1" spans="1:6" ht="51" customHeight="1" x14ac:dyDescent="0.25">
      <c r="A1" s="28" t="s">
        <v>48</v>
      </c>
      <c r="B1" s="28"/>
      <c r="C1" s="28"/>
      <c r="D1" s="28"/>
      <c r="E1" s="28"/>
      <c r="F1" s="28"/>
    </row>
    <row r="2" spans="1:6" x14ac:dyDescent="0.25">
      <c r="A2" s="6"/>
      <c r="B2" s="6"/>
      <c r="C2" s="6"/>
      <c r="D2" s="6"/>
    </row>
    <row r="3" spans="1:6" ht="81" customHeight="1" x14ac:dyDescent="0.25">
      <c r="A3" s="3" t="s">
        <v>44</v>
      </c>
      <c r="B3" s="3" t="s">
        <v>45</v>
      </c>
      <c r="C3" s="3" t="s">
        <v>46</v>
      </c>
      <c r="D3" s="3" t="s">
        <v>49</v>
      </c>
      <c r="E3" s="13" t="s">
        <v>47</v>
      </c>
      <c r="F3" s="13" t="s">
        <v>50</v>
      </c>
    </row>
    <row r="4" spans="1:6" x14ac:dyDescent="0.25">
      <c r="A4" s="13">
        <v>1</v>
      </c>
      <c r="B4" s="13" t="s">
        <v>64</v>
      </c>
      <c r="C4" s="13"/>
      <c r="D4" s="15" t="s">
        <v>63</v>
      </c>
      <c r="E4" s="20">
        <v>44530</v>
      </c>
      <c r="F4" s="17">
        <v>3759680</v>
      </c>
    </row>
    <row r="5" spans="1:6" x14ac:dyDescent="0.25">
      <c r="A5" s="13">
        <v>2</v>
      </c>
      <c r="B5" s="13" t="s">
        <v>64</v>
      </c>
      <c r="C5" s="13"/>
      <c r="D5" s="15" t="s">
        <v>65</v>
      </c>
      <c r="E5" s="23" t="s">
        <v>66</v>
      </c>
      <c r="F5" s="17">
        <v>294000</v>
      </c>
    </row>
    <row r="6" spans="1:6" x14ac:dyDescent="0.25">
      <c r="A6" s="13">
        <v>3</v>
      </c>
      <c r="B6" s="13" t="s">
        <v>64</v>
      </c>
      <c r="C6" s="13"/>
      <c r="D6" s="15" t="s">
        <v>67</v>
      </c>
      <c r="E6" s="20">
        <v>44530</v>
      </c>
      <c r="F6" s="17">
        <v>2471999.9900000002</v>
      </c>
    </row>
    <row r="7" spans="1:6" x14ac:dyDescent="0.25">
      <c r="A7" s="13">
        <v>4</v>
      </c>
      <c r="B7" s="13" t="s">
        <v>69</v>
      </c>
      <c r="C7" s="13"/>
      <c r="D7" s="15" t="s">
        <v>68</v>
      </c>
      <c r="E7" s="20">
        <v>44523</v>
      </c>
      <c r="F7" s="17">
        <v>7518854.6699999999</v>
      </c>
    </row>
    <row r="8" spans="1:6" x14ac:dyDescent="0.25">
      <c r="A8" s="13">
        <v>5</v>
      </c>
      <c r="B8" s="13" t="s">
        <v>62</v>
      </c>
      <c r="C8" s="13"/>
      <c r="D8" s="15" t="s">
        <v>61</v>
      </c>
      <c r="E8" s="20">
        <v>44510</v>
      </c>
      <c r="F8" s="17">
        <v>4290747.12</v>
      </c>
    </row>
    <row r="9" spans="1:6" x14ac:dyDescent="0.25">
      <c r="A9" s="13">
        <v>6</v>
      </c>
      <c r="B9" s="13" t="s">
        <v>71</v>
      </c>
      <c r="C9" s="13"/>
      <c r="D9" s="15" t="s">
        <v>70</v>
      </c>
      <c r="E9" s="20">
        <v>44509</v>
      </c>
      <c r="F9" s="17">
        <v>4433522.4000000004</v>
      </c>
    </row>
    <row r="10" spans="1:6" x14ac:dyDescent="0.25">
      <c r="A10" s="13"/>
      <c r="B10" s="13"/>
      <c r="C10" s="13"/>
      <c r="D10" s="15"/>
      <c r="E10" s="16"/>
      <c r="F10" s="17"/>
    </row>
    <row r="11" spans="1:6" x14ac:dyDescent="0.25">
      <c r="A11" s="13"/>
      <c r="B11" s="13"/>
      <c r="C11" s="13"/>
      <c r="D11" s="15"/>
      <c r="E11" s="16"/>
      <c r="F11" s="17"/>
    </row>
    <row r="12" spans="1:6" x14ac:dyDescent="0.25">
      <c r="A12" s="13"/>
      <c r="B12" s="13"/>
      <c r="C12" s="13"/>
      <c r="D12" s="15"/>
      <c r="E12" s="16"/>
      <c r="F12" s="17"/>
    </row>
    <row r="13" spans="1:6" x14ac:dyDescent="0.25">
      <c r="A13" s="13"/>
      <c r="B13" s="13"/>
      <c r="C13" s="13"/>
      <c r="D13" s="15"/>
      <c r="E13" s="16"/>
      <c r="F13" s="17"/>
    </row>
    <row r="14" spans="1:6" x14ac:dyDescent="0.25">
      <c r="A14" s="7"/>
      <c r="B14" s="36" t="s">
        <v>19</v>
      </c>
      <c r="C14" s="38"/>
      <c r="D14" s="38"/>
      <c r="E14" s="37"/>
      <c r="F14" s="11">
        <f>SUM(F4:F13)</f>
        <v>22768804.18</v>
      </c>
    </row>
    <row r="16" spans="1:6" ht="39.75" customHeight="1" x14ac:dyDescent="0.25">
      <c r="A16" s="28" t="s">
        <v>51</v>
      </c>
      <c r="B16" s="28"/>
      <c r="C16" s="28"/>
      <c r="D16" s="28"/>
    </row>
    <row r="17" spans="1:5" x14ac:dyDescent="0.25">
      <c r="A17" s="6"/>
      <c r="B17" s="6"/>
      <c r="C17" s="6"/>
      <c r="D17" s="6"/>
    </row>
    <row r="18" spans="1:5" ht="60" x14ac:dyDescent="0.25">
      <c r="A18" s="12" t="s">
        <v>20</v>
      </c>
      <c r="B18" s="12" t="s">
        <v>39</v>
      </c>
      <c r="C18" s="12" t="s">
        <v>18</v>
      </c>
      <c r="D18" s="12" t="s">
        <v>42</v>
      </c>
    </row>
    <row r="19" spans="1:5" x14ac:dyDescent="0.25">
      <c r="A19" s="12">
        <v>1</v>
      </c>
      <c r="B19" s="12">
        <v>2</v>
      </c>
      <c r="C19" s="12">
        <v>3</v>
      </c>
      <c r="D19" s="12">
        <v>4</v>
      </c>
    </row>
    <row r="20" spans="1:5" ht="62.25" customHeight="1" x14ac:dyDescent="0.25">
      <c r="A20" s="12">
        <v>1</v>
      </c>
      <c r="B20" s="4" t="s">
        <v>52</v>
      </c>
      <c r="C20" s="14">
        <v>0</v>
      </c>
      <c r="D20" s="5">
        <v>0</v>
      </c>
    </row>
    <row r="21" spans="1:5" ht="76.5" customHeight="1" x14ac:dyDescent="0.25">
      <c r="A21" s="12">
        <v>2</v>
      </c>
      <c r="B21" s="4" t="s">
        <v>40</v>
      </c>
      <c r="C21" s="14">
        <v>0</v>
      </c>
      <c r="D21" s="5">
        <v>0</v>
      </c>
    </row>
    <row r="22" spans="1:5" ht="66" customHeight="1" x14ac:dyDescent="0.25">
      <c r="A22" s="12">
        <v>3</v>
      </c>
      <c r="B22" s="4" t="s">
        <v>41</v>
      </c>
      <c r="C22" s="14">
        <f>24+9+3+21-4-2+356-2+7-1</f>
        <v>411</v>
      </c>
      <c r="D22" s="5">
        <v>86668802.069999993</v>
      </c>
      <c r="E22" s="21"/>
    </row>
    <row r="23" spans="1:5" x14ac:dyDescent="0.25">
      <c r="A23" s="36" t="s">
        <v>19</v>
      </c>
      <c r="B23" s="37"/>
      <c r="C23" s="14">
        <f>24+9+3+21-4-2+356-2+7-1</f>
        <v>411</v>
      </c>
      <c r="D23" s="5">
        <f>91603484.1+7818842.4+6525679.99+10298603.63-F14-862017-1942960+5197803.88-6240000+2453369.25-5415200</f>
        <v>86668802.069999993</v>
      </c>
    </row>
    <row r="24" spans="1:5" x14ac:dyDescent="0.25">
      <c r="D24" s="18"/>
    </row>
  </sheetData>
  <mergeCells count="4">
    <mergeCell ref="A16:D16"/>
    <mergeCell ref="A23:B23"/>
    <mergeCell ref="B14:E14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60" zoomScaleNormal="70" workbookViewId="0">
      <pane ySplit="4" topLeftCell="A11" activePane="bottomLeft" state="frozen"/>
      <selection activeCell="B1" sqref="B1"/>
      <selection pane="bottomLeft" activeCell="F11" sqref="F11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9.7109375" customWidth="1"/>
    <col min="5" max="5" width="32.7109375" customWidth="1"/>
    <col min="6" max="6" width="21.42578125" customWidth="1"/>
    <col min="7" max="7" width="22.85546875" customWidth="1"/>
  </cols>
  <sheetData>
    <row r="1" spans="1:8" ht="49.5" customHeight="1" x14ac:dyDescent="0.25">
      <c r="A1" s="39" t="s">
        <v>43</v>
      </c>
      <c r="B1" s="39"/>
      <c r="C1" s="39"/>
      <c r="D1" s="39"/>
      <c r="E1" s="39"/>
      <c r="F1" s="39"/>
      <c r="G1" s="39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105" x14ac:dyDescent="0.25">
      <c r="A5" s="16">
        <v>1</v>
      </c>
      <c r="B5" s="15" t="s">
        <v>55</v>
      </c>
      <c r="C5" s="13" t="s">
        <v>54</v>
      </c>
      <c r="D5" s="16">
        <v>50</v>
      </c>
      <c r="E5" s="13" t="s">
        <v>53</v>
      </c>
      <c r="F5" s="17">
        <v>135453</v>
      </c>
      <c r="G5" s="17">
        <f>12436+597+122420</f>
        <v>135453</v>
      </c>
      <c r="H5" s="19"/>
    </row>
    <row r="6" spans="1:8" ht="105" x14ac:dyDescent="0.25">
      <c r="A6" s="16">
        <f>A5+1</f>
        <v>2</v>
      </c>
      <c r="B6" s="13" t="s">
        <v>33</v>
      </c>
      <c r="C6" s="13" t="s">
        <v>34</v>
      </c>
      <c r="D6" s="16">
        <v>60</v>
      </c>
      <c r="E6" s="13" t="s">
        <v>53</v>
      </c>
      <c r="F6" s="17">
        <v>91189</v>
      </c>
      <c r="G6" s="17">
        <f>450+399+90</f>
        <v>939</v>
      </c>
    </row>
    <row r="7" spans="1:8" ht="105" x14ac:dyDescent="0.25">
      <c r="A7" s="16">
        <f t="shared" ref="A7:A10" si="0">A6+1</f>
        <v>3</v>
      </c>
      <c r="B7" s="22" t="s">
        <v>37</v>
      </c>
      <c r="C7" s="13" t="s">
        <v>38</v>
      </c>
      <c r="D7" s="16">
        <v>90</v>
      </c>
      <c r="E7" s="13" t="s">
        <v>53</v>
      </c>
      <c r="F7" s="17">
        <v>15485</v>
      </c>
      <c r="G7" s="17">
        <f>8910+330+5020+1225</f>
        <v>15485</v>
      </c>
    </row>
    <row r="8" spans="1:8" ht="105" x14ac:dyDescent="0.25">
      <c r="A8" s="16">
        <f t="shared" si="0"/>
        <v>4</v>
      </c>
      <c r="B8" s="22" t="s">
        <v>35</v>
      </c>
      <c r="C8" s="13" t="s">
        <v>36</v>
      </c>
      <c r="D8" s="16">
        <v>75</v>
      </c>
      <c r="E8" s="13" t="s">
        <v>53</v>
      </c>
      <c r="F8" s="17">
        <f>280000+144000+63000</f>
        <v>487000</v>
      </c>
      <c r="G8" s="17">
        <f>63000</f>
        <v>63000</v>
      </c>
    </row>
    <row r="9" spans="1:8" ht="105" x14ac:dyDescent="0.25">
      <c r="A9" s="16">
        <f t="shared" si="0"/>
        <v>5</v>
      </c>
      <c r="B9" s="15" t="s">
        <v>57</v>
      </c>
      <c r="C9" s="13" t="s">
        <v>56</v>
      </c>
      <c r="D9" s="16">
        <v>70</v>
      </c>
      <c r="E9" s="13" t="s">
        <v>53</v>
      </c>
      <c r="F9" s="17">
        <f>839940</f>
        <v>839940</v>
      </c>
      <c r="G9" s="17"/>
    </row>
    <row r="10" spans="1:8" ht="105" x14ac:dyDescent="0.25">
      <c r="A10" s="16">
        <f t="shared" si="0"/>
        <v>6</v>
      </c>
      <c r="B10" s="15" t="s">
        <v>59</v>
      </c>
      <c r="C10" s="13" t="s">
        <v>58</v>
      </c>
      <c r="D10" s="16">
        <v>60</v>
      </c>
      <c r="E10" s="15" t="s">
        <v>53</v>
      </c>
      <c r="F10" s="17">
        <v>18000</v>
      </c>
      <c r="G10" s="17"/>
    </row>
    <row r="11" spans="1:8" ht="120" x14ac:dyDescent="0.25">
      <c r="A11" s="26">
        <v>7</v>
      </c>
      <c r="B11" s="24" t="s">
        <v>72</v>
      </c>
      <c r="C11" s="24" t="s">
        <v>73</v>
      </c>
      <c r="D11" s="24">
        <v>50</v>
      </c>
      <c r="E11" s="15" t="s">
        <v>74</v>
      </c>
      <c r="F11" s="5">
        <f>4433522.4+7512250</f>
        <v>11945772.4</v>
      </c>
      <c r="G11" s="25"/>
    </row>
    <row r="12" spans="1:8" x14ac:dyDescent="0.25">
      <c r="F12" s="18"/>
      <c r="G12" s="1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Свед-я об орг.</vt:lpstr>
      <vt:lpstr>Общ.стоим.и кол.</vt:lpstr>
      <vt:lpstr>Товары рп</vt:lpstr>
      <vt:lpstr>Годовой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2023-02-15T05:33:58Z</dcterms:modified>
</cp:coreProperties>
</file>