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firstSheet="1" activeTab="1"/>
  </bookViews>
  <sheets>
    <sheet name="Свед-я об орг." sheetId="1" r:id="rId1"/>
    <sheet name="Общ.стоим.и кол." sheetId="2" r:id="rId2"/>
    <sheet name="Товары рп" sheetId="3" r:id="rId3"/>
    <sheet name="Годовой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 l="1"/>
  <c r="G8" i="3"/>
  <c r="G6" i="3" l="1"/>
  <c r="C22" i="2" l="1"/>
  <c r="C23" i="2"/>
  <c r="D23" i="2"/>
  <c r="A9" i="3" l="1"/>
  <c r="A10" i="3" s="1"/>
  <c r="F8" i="3" l="1"/>
  <c r="F9" i="3" l="1"/>
  <c r="G5" i="3" l="1"/>
  <c r="G7" i="3" l="1"/>
  <c r="A6" i="3" l="1"/>
  <c r="F14" i="2" l="1"/>
  <c r="A7" i="3" l="1"/>
  <c r="A8" i="3" s="1"/>
</calcChain>
</file>

<file path=xl/sharedStrings.xml><?xml version="1.0" encoding="utf-8"?>
<sst xmlns="http://schemas.openxmlformats.org/spreadsheetml/2006/main" count="91" uniqueCount="75">
  <si>
    <t>СВЕДЕНИЯ</t>
  </si>
  <si>
    <t>1. Информация о заказчике</t>
  </si>
  <si>
    <t>Коды</t>
  </si>
  <si>
    <t>Полное наименование</t>
  </si>
  <si>
    <t>ИНН</t>
  </si>
  <si>
    <t>КПП</t>
  </si>
  <si>
    <t>Организационно-правовая форма</t>
  </si>
  <si>
    <t>по ОКОПФ</t>
  </si>
  <si>
    <t>Форма собственности</t>
  </si>
  <si>
    <t>по ОКФС</t>
  </si>
  <si>
    <t>Место нахождения, телефон, адрес электронной почты</t>
  </si>
  <si>
    <t>по ОКТМО</t>
  </si>
  <si>
    <t>Вид документа</t>
  </si>
  <si>
    <t>Основной документ</t>
  </si>
  <si>
    <t>(основной документ - код 01; изменения к документу - код 02)</t>
  </si>
  <si>
    <t>Единица измерения</t>
  </si>
  <si>
    <t>рубль</t>
  </si>
  <si>
    <t>по ОКЕИ</t>
  </si>
  <si>
    <t>Общее количество заключенных договоров</t>
  </si>
  <si>
    <t>Всего:</t>
  </si>
  <si>
    <t>№ п/п</t>
  </si>
  <si>
    <t>Код товара по Общероссийскому классификатору продукции по видам экономической деятельности ОК 034-2014 (КПЕС 2008) (ОКПД2)</t>
  </si>
  <si>
    <t>Наименование товара</t>
  </si>
  <si>
    <t>Размер минимальной доли закупок товаров российского происхождения, в том числе товаров, поставляемых при выполнении закупаемых работ, оказании закупаемых услуг (процентов)</t>
  </si>
  <si>
    <t>Информация о договорах на поставку товаров, в том числе товаров, поставленных при выполнении закупаемых работ, оказании закупаемых услуг</t>
  </si>
  <si>
    <t>Стоимостный объем товаров, в том числе товаров, поставленных при выполнении закупаемых работ, оказании закупаемых услуг (рублей)</t>
  </si>
  <si>
    <t>Стоимостный объем товаров российского происхождения, в том числе товаров, поставленных при выполнении закупаемых работ, оказании закупаемых услуг (рублей)</t>
  </si>
  <si>
    <t>4. Сведения о закупках товаров российского происхождения, в том числе товаров, поставленных при выполнении закупаемых работ, оказании закупаемых услуг за 20__ год</t>
  </si>
  <si>
    <t>Размер достигнутой доли закупок товаров российского происхождения (процентов)</t>
  </si>
  <si>
    <t>Акционерный Коммерческий Банк "Алмазэргиэнбанк" Акционерное общество</t>
  </si>
  <si>
    <t>Непубличные акционерные общества</t>
  </si>
  <si>
    <t>Смешанная российская собственность с долей собственности субъектов Российской Федерации</t>
  </si>
  <si>
    <t>677000, Республика Саха (Якутия), г. Якутск, пр. Ленина, 1, тел.:           8 (411) 234-00-42, zakupki@albank.ru</t>
  </si>
  <si>
    <t>27.32</t>
  </si>
  <si>
    <t>Провода и кабели электронные и электрические прочие</t>
  </si>
  <si>
    <t>31.01.11</t>
  </si>
  <si>
    <t>Мебель металлическая для офисов</t>
  </si>
  <si>
    <t>17.12</t>
  </si>
  <si>
    <t>Бумага и картон</t>
  </si>
  <si>
    <t>Предмет договора договоров, заключенных по результатам закупок</t>
  </si>
  <si>
    <t xml:space="preserve">у единственного поставщика (подрядчика, исполнителя), если в соответствии с положением о закупке сведения о таких закупках не размещаются заказчиком в единой информационной системе сфере закупок </t>
  </si>
  <si>
    <t xml:space="preserve">указанных в пунктах 1 - 3 части 15 статьи 4 Федерального закона в случае принятия заказчиком решения о неразмещении сведений о таких закупках в единой информационной системе </t>
  </si>
  <si>
    <t>Цена договора или максимальное значение 
 цены договора(рублей)</t>
  </si>
  <si>
    <t>3. Сведения о закупках товара российского происхождения, в том числе товаров, поставляемых при выполнении закупаемых работ, оказании закупаемых услуг</t>
  </si>
  <si>
    <t>№</t>
  </si>
  <si>
    <t>Предмет договора</t>
  </si>
  <si>
    <t>Код случая заключения договора по результатам</t>
  </si>
  <si>
    <t>Дата заключения договора</t>
  </si>
  <si>
    <r>
      <t xml:space="preserve">2.1. Информация о количестве и об общей стоимости договоров, заключенных по результатам закупок, сведения о которых </t>
    </r>
    <r>
      <rPr>
        <u/>
        <sz val="11"/>
        <color theme="1"/>
        <rFont val="Times New Roman"/>
        <family val="1"/>
        <charset val="204"/>
      </rPr>
      <t>размещены</t>
    </r>
    <r>
      <rPr>
        <sz val="11"/>
        <color theme="1"/>
        <rFont val="Times New Roman"/>
        <family val="1"/>
        <charset val="204"/>
      </rPr>
      <t xml:space="preserve"> в единой информационной системе</t>
    </r>
  </si>
  <si>
    <t>Уникальный номер реестровой записи из реестра договоров, заключеннных заказчиками</t>
  </si>
  <si>
    <t>Цена договора или максимальное значение цены договора (рублей)</t>
  </si>
  <si>
    <r>
      <t xml:space="preserve">2.2. Информация о количестве и об общей стоимости договоров, заключенных по результатам закупок, сведения о которых </t>
    </r>
    <r>
      <rPr>
        <u/>
        <sz val="11"/>
        <color theme="1"/>
        <rFont val="Times New Roman"/>
        <family val="1"/>
        <charset val="204"/>
      </rPr>
      <t>не размещены</t>
    </r>
    <r>
      <rPr>
        <sz val="11"/>
        <color theme="1"/>
        <rFont val="Times New Roman"/>
        <family val="1"/>
        <charset val="204"/>
      </rPr>
      <t xml:space="preserve"> в единой информационной системе</t>
    </r>
  </si>
  <si>
    <t>сведения о которых не подлежат размещению в единой информационной системе в соответствии с частью 15 статьи 4 Федерального закона (оборонзаказ)</t>
  </si>
  <si>
    <t>Договор заключен по результатам закупки, указанной в пунктах 1 - 3 части 15 статьи 4 223-ФЗ в случае принятия заказчиком решения о неразмещении сведений о таких закупках в ЕИС</t>
  </si>
  <si>
    <t>Оборудование электрическое осветительное</t>
  </si>
  <si>
    <t>27.40</t>
  </si>
  <si>
    <t>Телефоны головные, наушники и комбинированные устройства, состоящие из микрофона и громкоговорителя</t>
  </si>
  <si>
    <t>26.40.42.120</t>
  </si>
  <si>
    <t>Насосы центробежные подачи жидкостей прочие; насосы прочие</t>
  </si>
  <si>
    <t>28.13.14</t>
  </si>
  <si>
    <r>
      <t xml:space="preserve">о договорах, заключенных в </t>
    </r>
    <r>
      <rPr>
        <b/>
        <sz val="11"/>
        <color theme="1"/>
        <rFont val="Times New Roman"/>
        <family val="1"/>
        <charset val="204"/>
      </rPr>
      <t>ноябре 2021 г</t>
    </r>
    <r>
      <rPr>
        <sz val="11"/>
        <color theme="1"/>
        <rFont val="Times New Roman"/>
        <family val="1"/>
        <charset val="204"/>
      </rPr>
      <t>. по результатам закупок товаров, работ, услуг</t>
    </r>
  </si>
  <si>
    <t>51435138944210001160001</t>
  </si>
  <si>
    <t>Сопровождение ПП</t>
  </si>
  <si>
    <t>51435138944210001200001</t>
  </si>
  <si>
    <t>Услуги по предоставлению лицензий на ПО</t>
  </si>
  <si>
    <t>51435138944210001190001</t>
  </si>
  <si>
    <t>30.11.2021</t>
  </si>
  <si>
    <t>51435138944210001180001</t>
  </si>
  <si>
    <t>51435138944210001170001</t>
  </si>
  <si>
    <t>Поставка системы хранения данных</t>
  </si>
  <si>
    <t>51435138944210001150001</t>
  </si>
  <si>
    <t>Поставка компьютерного оборудования</t>
  </si>
  <si>
    <t>26.20.13</t>
  </si>
  <si>
    <t>Машины вычислительные электронные цифровые, содержащие в одном корпусе центральный процессор и устройство ввода и вывода, объединенные или нет для автоматической обработки данных</t>
  </si>
  <si>
    <t>51435138944210000860000
Договор заключен по результатам закупки, сведения о которой не подлежат размещению в ЕИС в соответствии с частью 15 статьи 4 223-ФЗ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</si>
</sst>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/>
    <xf numFmtId="0" fontId="5" fillId="0" borderId="0" xfId="0" applyFont="1"/>
    <xf numFmtId="14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4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J11" sqref="J11"/>
    </sheetView>
  </sheetViews>
  <sheetFormatPr defaultRowHeight="15" x14ac:dyDescent="0.25"/>
  <cols>
    <col min="1" max="1" width="20.7109375" customWidth="1"/>
    <col min="3" max="3" width="28.5703125" customWidth="1"/>
    <col min="4" max="4" width="6.140625" customWidth="1"/>
    <col min="5" max="5" width="13.85546875" customWidth="1"/>
    <col min="6" max="6" width="16.85546875" customWidth="1"/>
  </cols>
  <sheetData>
    <row r="1" spans="1:9" x14ac:dyDescent="0.25">
      <c r="A1" s="29" t="s">
        <v>0</v>
      </c>
      <c r="B1" s="29"/>
      <c r="C1" s="29"/>
      <c r="D1" s="29"/>
      <c r="E1" s="29"/>
      <c r="F1" s="29"/>
      <c r="G1" s="1"/>
      <c r="H1" s="1"/>
      <c r="I1" s="1"/>
    </row>
    <row r="2" spans="1:9" ht="33" customHeight="1" x14ac:dyDescent="0.25">
      <c r="A2" s="28" t="s">
        <v>60</v>
      </c>
      <c r="B2" s="28"/>
      <c r="C2" s="28"/>
      <c r="D2" s="28"/>
      <c r="E2" s="28"/>
      <c r="F2" s="28"/>
      <c r="G2" s="1"/>
      <c r="H2" s="1"/>
      <c r="I2" s="1"/>
    </row>
    <row r="3" spans="1:9" x14ac:dyDescent="0.25">
      <c r="A3" s="8"/>
      <c r="B3" s="8"/>
      <c r="C3" s="8"/>
      <c r="D3" s="8"/>
      <c r="E3" s="8"/>
      <c r="F3" s="8"/>
      <c r="G3" s="2"/>
      <c r="H3" s="2"/>
      <c r="I3" s="2"/>
    </row>
    <row r="4" spans="1:9" x14ac:dyDescent="0.25">
      <c r="A4" s="29" t="s">
        <v>1</v>
      </c>
      <c r="B4" s="29"/>
      <c r="C4" s="29"/>
      <c r="D4" s="29"/>
      <c r="E4" s="29"/>
      <c r="F4" s="29"/>
      <c r="G4" s="1"/>
      <c r="H4" s="1"/>
      <c r="I4" s="1"/>
    </row>
    <row r="5" spans="1:9" x14ac:dyDescent="0.25">
      <c r="A5" s="8"/>
      <c r="B5" s="8"/>
      <c r="C5" s="8"/>
      <c r="D5" s="8"/>
      <c r="E5" s="8"/>
      <c r="F5" s="8"/>
      <c r="G5" s="2"/>
      <c r="H5" s="2"/>
      <c r="I5" s="2"/>
    </row>
    <row r="6" spans="1:9" x14ac:dyDescent="0.25">
      <c r="A6" s="9"/>
      <c r="B6" s="9"/>
      <c r="C6" s="9"/>
      <c r="D6" s="9"/>
      <c r="E6" s="10"/>
      <c r="F6" s="3" t="s">
        <v>2</v>
      </c>
      <c r="G6" s="2"/>
      <c r="H6" s="2"/>
      <c r="I6" s="2"/>
    </row>
    <row r="7" spans="1:9" ht="63" customHeight="1" x14ac:dyDescent="0.25">
      <c r="A7" s="28" t="s">
        <v>3</v>
      </c>
      <c r="B7" s="28"/>
      <c r="C7" s="30" t="s">
        <v>29</v>
      </c>
      <c r="D7" s="30"/>
      <c r="E7" s="10" t="s">
        <v>4</v>
      </c>
      <c r="F7" s="3">
        <v>1435138944</v>
      </c>
      <c r="G7" s="2"/>
      <c r="H7" s="2"/>
      <c r="I7" s="2"/>
    </row>
    <row r="8" spans="1:9" x14ac:dyDescent="0.25">
      <c r="A8" s="28"/>
      <c r="B8" s="28"/>
      <c r="C8" s="31"/>
      <c r="D8" s="31"/>
      <c r="E8" s="10" t="s">
        <v>5</v>
      </c>
      <c r="F8" s="3">
        <v>143501001</v>
      </c>
      <c r="G8" s="2"/>
      <c r="H8" s="2"/>
      <c r="I8" s="2"/>
    </row>
    <row r="9" spans="1:9" ht="48" customHeight="1" x14ac:dyDescent="0.25">
      <c r="A9" s="28" t="s">
        <v>6</v>
      </c>
      <c r="B9" s="28"/>
      <c r="C9" s="32" t="s">
        <v>30</v>
      </c>
      <c r="D9" s="32"/>
      <c r="E9" s="10" t="s">
        <v>7</v>
      </c>
      <c r="F9" s="3">
        <v>12267</v>
      </c>
      <c r="G9" s="2"/>
      <c r="H9" s="2"/>
      <c r="I9" s="2"/>
    </row>
    <row r="10" spans="1:9" ht="69.75" customHeight="1" x14ac:dyDescent="0.25">
      <c r="A10" s="28" t="s">
        <v>8</v>
      </c>
      <c r="B10" s="28"/>
      <c r="C10" s="31" t="s">
        <v>31</v>
      </c>
      <c r="D10" s="31"/>
      <c r="E10" s="10" t="s">
        <v>9</v>
      </c>
      <c r="F10" s="3">
        <v>42</v>
      </c>
      <c r="G10" s="2"/>
      <c r="H10" s="2"/>
      <c r="I10" s="2"/>
    </row>
    <row r="11" spans="1:9" ht="31.5" customHeight="1" x14ac:dyDescent="0.25">
      <c r="A11" s="28" t="s">
        <v>10</v>
      </c>
      <c r="B11" s="28"/>
      <c r="C11" s="33" t="s">
        <v>32</v>
      </c>
      <c r="D11" s="33"/>
      <c r="E11" s="30" t="s">
        <v>11</v>
      </c>
      <c r="F11" s="27">
        <v>98701000001</v>
      </c>
      <c r="G11" s="2"/>
      <c r="H11" s="2"/>
      <c r="I11" s="2"/>
    </row>
    <row r="12" spans="1:9" ht="15.75" customHeight="1" x14ac:dyDescent="0.25">
      <c r="A12" s="28"/>
      <c r="B12" s="28"/>
      <c r="C12" s="34"/>
      <c r="D12" s="34"/>
      <c r="E12" s="30"/>
      <c r="F12" s="27"/>
      <c r="G12" s="2"/>
      <c r="H12" s="2"/>
      <c r="I12" s="2"/>
    </row>
    <row r="13" spans="1:9" ht="15.75" customHeight="1" x14ac:dyDescent="0.25">
      <c r="A13" s="28"/>
      <c r="B13" s="28"/>
      <c r="C13" s="35"/>
      <c r="D13" s="35"/>
      <c r="E13" s="30"/>
      <c r="F13" s="27"/>
      <c r="G13" s="2"/>
      <c r="H13" s="2"/>
      <c r="I13" s="2"/>
    </row>
    <row r="14" spans="1:9" x14ac:dyDescent="0.25">
      <c r="A14" s="28" t="s">
        <v>12</v>
      </c>
      <c r="B14" s="28"/>
      <c r="C14" s="32" t="s">
        <v>13</v>
      </c>
      <c r="D14" s="32"/>
      <c r="E14" s="10"/>
      <c r="F14" s="27"/>
      <c r="G14" s="2"/>
      <c r="H14" s="2"/>
      <c r="I14" s="2"/>
    </row>
    <row r="15" spans="1:9" ht="47.25" customHeight="1" x14ac:dyDescent="0.25">
      <c r="A15" s="28"/>
      <c r="B15" s="28"/>
      <c r="C15" s="28" t="s">
        <v>14</v>
      </c>
      <c r="D15" s="28"/>
      <c r="E15" s="10"/>
      <c r="F15" s="27"/>
      <c r="G15" s="2"/>
      <c r="H15" s="2"/>
      <c r="I15" s="2"/>
    </row>
    <row r="16" spans="1:9" x14ac:dyDescent="0.25">
      <c r="A16" s="28" t="s">
        <v>15</v>
      </c>
      <c r="B16" s="28"/>
      <c r="C16" s="31" t="s">
        <v>16</v>
      </c>
      <c r="D16" s="31"/>
      <c r="E16" s="10" t="s">
        <v>17</v>
      </c>
      <c r="F16" s="3">
        <v>383</v>
      </c>
      <c r="G16" s="2"/>
      <c r="H16" s="2"/>
      <c r="I16" s="2"/>
    </row>
  </sheetData>
  <mergeCells count="20">
    <mergeCell ref="A16:B16"/>
    <mergeCell ref="C16:D16"/>
    <mergeCell ref="A7:B8"/>
    <mergeCell ref="C7:D8"/>
    <mergeCell ref="A9:B9"/>
    <mergeCell ref="C9:D9"/>
    <mergeCell ref="A10:B10"/>
    <mergeCell ref="C10:D10"/>
    <mergeCell ref="C11:D13"/>
    <mergeCell ref="A14:B14"/>
    <mergeCell ref="C14:D14"/>
    <mergeCell ref="A15:B15"/>
    <mergeCell ref="C15:D15"/>
    <mergeCell ref="F14:F15"/>
    <mergeCell ref="A11:B13"/>
    <mergeCell ref="A4:F4"/>
    <mergeCell ref="A1:F1"/>
    <mergeCell ref="A2:F2"/>
    <mergeCell ref="E11:E13"/>
    <mergeCell ref="F11:F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zoomScale="90" zoomScaleNormal="90" workbookViewId="0">
      <pane xSplit="1" ySplit="3" topLeftCell="C4" activePane="bottomRight" state="frozen"/>
      <selection pane="topRight" activeCell="B1" sqref="B1"/>
      <selection pane="bottomLeft" activeCell="A4" sqref="A4"/>
      <selection pane="bottomRight" activeCell="E25" sqref="E25"/>
    </sheetView>
  </sheetViews>
  <sheetFormatPr defaultRowHeight="15" x14ac:dyDescent="0.25"/>
  <cols>
    <col min="1" max="1" width="7.140625" customWidth="1"/>
    <col min="2" max="2" width="47.42578125" customWidth="1"/>
    <col min="3" max="3" width="13.28515625" customWidth="1"/>
    <col min="4" max="4" width="25.140625" customWidth="1"/>
    <col min="5" max="5" width="27.85546875" customWidth="1"/>
    <col min="6" max="6" width="17" customWidth="1"/>
  </cols>
  <sheetData>
    <row r="1" spans="1:6" ht="51" customHeight="1" x14ac:dyDescent="0.25">
      <c r="A1" s="28" t="s">
        <v>48</v>
      </c>
      <c r="B1" s="28"/>
      <c r="C1" s="28"/>
      <c r="D1" s="28"/>
      <c r="E1" s="28"/>
      <c r="F1" s="28"/>
    </row>
    <row r="2" spans="1:6" x14ac:dyDescent="0.25">
      <c r="A2" s="6"/>
      <c r="B2" s="6"/>
      <c r="C2" s="6"/>
      <c r="D2" s="6"/>
    </row>
    <row r="3" spans="1:6" ht="81" customHeight="1" x14ac:dyDescent="0.25">
      <c r="A3" s="3" t="s">
        <v>44</v>
      </c>
      <c r="B3" s="3" t="s">
        <v>45</v>
      </c>
      <c r="C3" s="3" t="s">
        <v>46</v>
      </c>
      <c r="D3" s="3" t="s">
        <v>49</v>
      </c>
      <c r="E3" s="13" t="s">
        <v>47</v>
      </c>
      <c r="F3" s="13" t="s">
        <v>50</v>
      </c>
    </row>
    <row r="4" spans="1:6" x14ac:dyDescent="0.25">
      <c r="A4" s="13">
        <v>1</v>
      </c>
      <c r="B4" s="13" t="s">
        <v>64</v>
      </c>
      <c r="C4" s="13"/>
      <c r="D4" s="15" t="s">
        <v>63</v>
      </c>
      <c r="E4" s="20">
        <v>44530</v>
      </c>
      <c r="F4" s="17">
        <v>3759680</v>
      </c>
    </row>
    <row r="5" spans="1:6" x14ac:dyDescent="0.25">
      <c r="A5" s="13">
        <v>2</v>
      </c>
      <c r="B5" s="13" t="s">
        <v>64</v>
      </c>
      <c r="C5" s="13"/>
      <c r="D5" s="15" t="s">
        <v>65</v>
      </c>
      <c r="E5" s="23" t="s">
        <v>66</v>
      </c>
      <c r="F5" s="17">
        <v>294000</v>
      </c>
    </row>
    <row r="6" spans="1:6" x14ac:dyDescent="0.25">
      <c r="A6" s="13">
        <v>3</v>
      </c>
      <c r="B6" s="13" t="s">
        <v>64</v>
      </c>
      <c r="C6" s="13"/>
      <c r="D6" s="15" t="s">
        <v>67</v>
      </c>
      <c r="E6" s="20">
        <v>44530</v>
      </c>
      <c r="F6" s="17">
        <v>2471999.9900000002</v>
      </c>
    </row>
    <row r="7" spans="1:6" x14ac:dyDescent="0.25">
      <c r="A7" s="13">
        <v>4</v>
      </c>
      <c r="B7" s="13" t="s">
        <v>69</v>
      </c>
      <c r="C7" s="13"/>
      <c r="D7" s="15" t="s">
        <v>68</v>
      </c>
      <c r="E7" s="20">
        <v>44523</v>
      </c>
      <c r="F7" s="17">
        <v>7518854.6699999999</v>
      </c>
    </row>
    <row r="8" spans="1:6" x14ac:dyDescent="0.25">
      <c r="A8" s="13">
        <v>5</v>
      </c>
      <c r="B8" s="13" t="s">
        <v>62</v>
      </c>
      <c r="C8" s="13"/>
      <c r="D8" s="15" t="s">
        <v>61</v>
      </c>
      <c r="E8" s="20">
        <v>44510</v>
      </c>
      <c r="F8" s="17">
        <v>4290747.12</v>
      </c>
    </row>
    <row r="9" spans="1:6" x14ac:dyDescent="0.25">
      <c r="A9" s="13">
        <v>6</v>
      </c>
      <c r="B9" s="13" t="s">
        <v>71</v>
      </c>
      <c r="C9" s="13"/>
      <c r="D9" s="15" t="s">
        <v>70</v>
      </c>
      <c r="E9" s="20">
        <v>44509</v>
      </c>
      <c r="F9" s="17">
        <v>4433522.4000000004</v>
      </c>
    </row>
    <row r="10" spans="1:6" x14ac:dyDescent="0.25">
      <c r="A10" s="13"/>
      <c r="B10" s="13"/>
      <c r="C10" s="13"/>
      <c r="D10" s="15"/>
      <c r="E10" s="16"/>
      <c r="F10" s="17"/>
    </row>
    <row r="11" spans="1:6" x14ac:dyDescent="0.25">
      <c r="A11" s="13"/>
      <c r="B11" s="13"/>
      <c r="C11" s="13"/>
      <c r="D11" s="15"/>
      <c r="E11" s="16"/>
      <c r="F11" s="17"/>
    </row>
    <row r="12" spans="1:6" x14ac:dyDescent="0.25">
      <c r="A12" s="13"/>
      <c r="B12" s="13"/>
      <c r="C12" s="13"/>
      <c r="D12" s="15"/>
      <c r="E12" s="16"/>
      <c r="F12" s="17"/>
    </row>
    <row r="13" spans="1:6" x14ac:dyDescent="0.25">
      <c r="A13" s="13"/>
      <c r="B13" s="13"/>
      <c r="C13" s="13"/>
      <c r="D13" s="15"/>
      <c r="E13" s="16"/>
      <c r="F13" s="17"/>
    </row>
    <row r="14" spans="1:6" x14ac:dyDescent="0.25">
      <c r="A14" s="7"/>
      <c r="B14" s="36" t="s">
        <v>19</v>
      </c>
      <c r="C14" s="38"/>
      <c r="D14" s="38"/>
      <c r="E14" s="37"/>
      <c r="F14" s="11">
        <f>SUM(F4:F13)</f>
        <v>22768804.18</v>
      </c>
    </row>
    <row r="16" spans="1:6" ht="39.75" customHeight="1" x14ac:dyDescent="0.25">
      <c r="A16" s="28" t="s">
        <v>51</v>
      </c>
      <c r="B16" s="28"/>
      <c r="C16" s="28"/>
      <c r="D16" s="28"/>
    </row>
    <row r="17" spans="1:5" x14ac:dyDescent="0.25">
      <c r="A17" s="6"/>
      <c r="B17" s="6"/>
      <c r="C17" s="6"/>
      <c r="D17" s="6"/>
    </row>
    <row r="18" spans="1:5" ht="60" x14ac:dyDescent="0.25">
      <c r="A18" s="12" t="s">
        <v>20</v>
      </c>
      <c r="B18" s="12" t="s">
        <v>39</v>
      </c>
      <c r="C18" s="12" t="s">
        <v>18</v>
      </c>
      <c r="D18" s="12" t="s">
        <v>42</v>
      </c>
    </row>
    <row r="19" spans="1:5" x14ac:dyDescent="0.25">
      <c r="A19" s="12">
        <v>1</v>
      </c>
      <c r="B19" s="12">
        <v>2</v>
      </c>
      <c r="C19" s="12">
        <v>3</v>
      </c>
      <c r="D19" s="12">
        <v>4</v>
      </c>
    </row>
    <row r="20" spans="1:5" ht="62.25" customHeight="1" x14ac:dyDescent="0.25">
      <c r="A20" s="12">
        <v>1</v>
      </c>
      <c r="B20" s="4" t="s">
        <v>52</v>
      </c>
      <c r="C20" s="14">
        <v>0</v>
      </c>
      <c r="D20" s="5">
        <v>0</v>
      </c>
    </row>
    <row r="21" spans="1:5" ht="76.5" customHeight="1" x14ac:dyDescent="0.25">
      <c r="A21" s="12">
        <v>2</v>
      </c>
      <c r="B21" s="4" t="s">
        <v>40</v>
      </c>
      <c r="C21" s="14">
        <v>0</v>
      </c>
      <c r="D21" s="5">
        <v>0</v>
      </c>
    </row>
    <row r="22" spans="1:5" ht="66" customHeight="1" x14ac:dyDescent="0.25">
      <c r="A22" s="12">
        <v>3</v>
      </c>
      <c r="B22" s="4" t="s">
        <v>41</v>
      </c>
      <c r="C22" s="14">
        <f>24+9+3+21-4-2+356-2+7-1</f>
        <v>411</v>
      </c>
      <c r="D22" s="5">
        <v>86668802.069999993</v>
      </c>
      <c r="E22" s="21"/>
    </row>
    <row r="23" spans="1:5" x14ac:dyDescent="0.25">
      <c r="A23" s="36" t="s">
        <v>19</v>
      </c>
      <c r="B23" s="37"/>
      <c r="C23" s="14">
        <f>24+9+3+21-4-2+356-2+7-1</f>
        <v>411</v>
      </c>
      <c r="D23" s="5">
        <f>91603484.1+7818842.4+6525679.99+10298603.63-F14-862017-1942960+5197803.88-6240000+2453369.25-5415200</f>
        <v>86668802.069999993</v>
      </c>
    </row>
    <row r="24" spans="1:5" x14ac:dyDescent="0.25">
      <c r="D24" s="18"/>
    </row>
  </sheetData>
  <mergeCells count="4">
    <mergeCell ref="A16:D16"/>
    <mergeCell ref="A23:B23"/>
    <mergeCell ref="B14:E14"/>
    <mergeCell ref="A1:F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view="pageBreakPreview" zoomScale="60" zoomScaleNormal="70" workbookViewId="0">
      <pane ySplit="4" topLeftCell="A11" activePane="bottomLeft" state="frozen"/>
      <selection activeCell="B1" sqref="B1"/>
      <selection pane="bottomLeft" activeCell="F11" sqref="F11"/>
    </sheetView>
  </sheetViews>
  <sheetFormatPr defaultRowHeight="15" x14ac:dyDescent="0.25"/>
  <cols>
    <col min="1" max="1" width="9.140625" customWidth="1"/>
    <col min="2" max="2" width="16.7109375" customWidth="1"/>
    <col min="3" max="3" width="31.7109375" customWidth="1"/>
    <col min="4" max="4" width="19.7109375" customWidth="1"/>
    <col min="5" max="5" width="32.7109375" customWidth="1"/>
    <col min="6" max="6" width="21.42578125" customWidth="1"/>
    <col min="7" max="7" width="22.85546875" customWidth="1"/>
  </cols>
  <sheetData>
    <row r="1" spans="1:8" ht="49.5" customHeight="1" x14ac:dyDescent="0.25">
      <c r="A1" s="39" t="s">
        <v>43</v>
      </c>
      <c r="B1" s="39"/>
      <c r="C1" s="39"/>
      <c r="D1" s="39"/>
      <c r="E1" s="39"/>
      <c r="F1" s="39"/>
      <c r="G1" s="39"/>
    </row>
    <row r="3" spans="1:8" ht="205.5" customHeight="1" x14ac:dyDescent="0.25">
      <c r="A3" s="3" t="s">
        <v>20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</row>
    <row r="4" spans="1:8" x14ac:dyDescent="0.25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</row>
    <row r="5" spans="1:8" ht="105" x14ac:dyDescent="0.25">
      <c r="A5" s="16">
        <v>1</v>
      </c>
      <c r="B5" s="15" t="s">
        <v>55</v>
      </c>
      <c r="C5" s="13" t="s">
        <v>54</v>
      </c>
      <c r="D5" s="16">
        <v>50</v>
      </c>
      <c r="E5" s="13" t="s">
        <v>53</v>
      </c>
      <c r="F5" s="17">
        <v>135453</v>
      </c>
      <c r="G5" s="17">
        <f>12436+597+122420</f>
        <v>135453</v>
      </c>
      <c r="H5" s="19"/>
    </row>
    <row r="6" spans="1:8" ht="105" x14ac:dyDescent="0.25">
      <c r="A6" s="16">
        <f>A5+1</f>
        <v>2</v>
      </c>
      <c r="B6" s="13" t="s">
        <v>33</v>
      </c>
      <c r="C6" s="13" t="s">
        <v>34</v>
      </c>
      <c r="D6" s="16">
        <v>60</v>
      </c>
      <c r="E6" s="13" t="s">
        <v>53</v>
      </c>
      <c r="F6" s="17">
        <v>91189</v>
      </c>
      <c r="G6" s="17">
        <f>450+399+90</f>
        <v>939</v>
      </c>
    </row>
    <row r="7" spans="1:8" ht="105" x14ac:dyDescent="0.25">
      <c r="A7" s="16">
        <f t="shared" ref="A7:A10" si="0">A6+1</f>
        <v>3</v>
      </c>
      <c r="B7" s="22" t="s">
        <v>37</v>
      </c>
      <c r="C7" s="13" t="s">
        <v>38</v>
      </c>
      <c r="D7" s="16">
        <v>90</v>
      </c>
      <c r="E7" s="13" t="s">
        <v>53</v>
      </c>
      <c r="F7" s="17">
        <v>15485</v>
      </c>
      <c r="G7" s="17">
        <f>8910+330+5020+1225</f>
        <v>15485</v>
      </c>
    </row>
    <row r="8" spans="1:8" ht="105" x14ac:dyDescent="0.25">
      <c r="A8" s="16">
        <f t="shared" si="0"/>
        <v>4</v>
      </c>
      <c r="B8" s="22" t="s">
        <v>35</v>
      </c>
      <c r="C8" s="13" t="s">
        <v>36</v>
      </c>
      <c r="D8" s="16">
        <v>75</v>
      </c>
      <c r="E8" s="13" t="s">
        <v>53</v>
      </c>
      <c r="F8" s="17">
        <f>280000+144000+63000</f>
        <v>487000</v>
      </c>
      <c r="G8" s="17">
        <f>63000</f>
        <v>63000</v>
      </c>
    </row>
    <row r="9" spans="1:8" ht="105" x14ac:dyDescent="0.25">
      <c r="A9" s="16">
        <f t="shared" si="0"/>
        <v>5</v>
      </c>
      <c r="B9" s="15" t="s">
        <v>57</v>
      </c>
      <c r="C9" s="13" t="s">
        <v>56</v>
      </c>
      <c r="D9" s="16">
        <v>70</v>
      </c>
      <c r="E9" s="13" t="s">
        <v>53</v>
      </c>
      <c r="F9" s="17">
        <f>839940</f>
        <v>839940</v>
      </c>
      <c r="G9" s="17"/>
    </row>
    <row r="10" spans="1:8" ht="105" x14ac:dyDescent="0.25">
      <c r="A10" s="16">
        <f t="shared" si="0"/>
        <v>6</v>
      </c>
      <c r="B10" s="15" t="s">
        <v>59</v>
      </c>
      <c r="C10" s="13" t="s">
        <v>58</v>
      </c>
      <c r="D10" s="16">
        <v>60</v>
      </c>
      <c r="E10" s="15" t="s">
        <v>53</v>
      </c>
      <c r="F10" s="17">
        <v>18000</v>
      </c>
      <c r="G10" s="17"/>
    </row>
    <row r="11" spans="1:8" ht="120" x14ac:dyDescent="0.25">
      <c r="A11" s="26">
        <v>7</v>
      </c>
      <c r="B11" s="24" t="s">
        <v>72</v>
      </c>
      <c r="C11" s="24" t="s">
        <v>73</v>
      </c>
      <c r="D11" s="24">
        <v>50</v>
      </c>
      <c r="E11" s="15" t="s">
        <v>74</v>
      </c>
      <c r="F11" s="5">
        <f>4433522.4+7512250</f>
        <v>11945772.4</v>
      </c>
      <c r="G11" s="25"/>
    </row>
    <row r="12" spans="1:8" x14ac:dyDescent="0.25">
      <c r="F12" s="18"/>
      <c r="G12" s="18"/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opLeftCell="C1" workbookViewId="0">
      <selection activeCell="J13" sqref="J13"/>
    </sheetView>
  </sheetViews>
  <sheetFormatPr defaultRowHeight="15" x14ac:dyDescent="0.25"/>
  <cols>
    <col min="2" max="2" width="18.28515625" customWidth="1"/>
    <col min="3" max="3" width="21" customWidth="1"/>
    <col min="4" max="4" width="20.42578125" customWidth="1"/>
    <col min="5" max="5" width="16.42578125" customWidth="1"/>
    <col min="6" max="6" width="17.7109375" customWidth="1"/>
    <col min="7" max="7" width="19.7109375" customWidth="1"/>
    <col min="8" max="8" width="13.85546875" customWidth="1"/>
  </cols>
  <sheetData>
    <row r="1" spans="1:8" ht="50.25" customHeight="1" x14ac:dyDescent="0.25">
      <c r="A1" s="28" t="s">
        <v>27</v>
      </c>
      <c r="B1" s="28"/>
      <c r="C1" s="28"/>
      <c r="D1" s="28"/>
      <c r="E1" s="28"/>
      <c r="F1" s="28"/>
      <c r="G1" s="28"/>
      <c r="H1" s="28"/>
    </row>
    <row r="2" spans="1:8" x14ac:dyDescent="0.25">
      <c r="A2" s="6"/>
      <c r="B2" s="6"/>
      <c r="C2" s="6"/>
      <c r="D2" s="6"/>
      <c r="E2" s="6"/>
      <c r="F2" s="6"/>
      <c r="G2" s="6"/>
      <c r="H2" s="6"/>
    </row>
    <row r="3" spans="1:8" ht="165" x14ac:dyDescent="0.25">
      <c r="A3" s="3" t="s">
        <v>20</v>
      </c>
      <c r="B3" s="3" t="s">
        <v>21</v>
      </c>
      <c r="C3" s="3" t="s">
        <v>22</v>
      </c>
      <c r="D3" s="3" t="s">
        <v>23</v>
      </c>
      <c r="E3" s="3" t="s">
        <v>24</v>
      </c>
      <c r="F3" s="3" t="s">
        <v>25</v>
      </c>
      <c r="G3" s="3" t="s">
        <v>26</v>
      </c>
      <c r="H3" s="3" t="s">
        <v>28</v>
      </c>
    </row>
    <row r="4" spans="1:8" x14ac:dyDescent="0.25">
      <c r="A4" s="3">
        <v>1</v>
      </c>
      <c r="B4" s="3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3">
        <v>8</v>
      </c>
    </row>
    <row r="5" spans="1:8" x14ac:dyDescent="0.25">
      <c r="A5" s="3"/>
      <c r="B5" s="3"/>
      <c r="C5" s="3"/>
      <c r="D5" s="3"/>
      <c r="E5" s="3"/>
      <c r="F5" s="3"/>
      <c r="G5" s="3"/>
      <c r="H5" s="3"/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Свед-я об орг.</vt:lpstr>
      <vt:lpstr>Общ.стоим.и кол.</vt:lpstr>
      <vt:lpstr>Товары рп</vt:lpstr>
      <vt:lpstr>Годовой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2023-02-15T05:33:58Z</dcterms:modified>
</cp:coreProperties>
</file>