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C29" i="2" l="1"/>
  <c r="D29" i="2"/>
  <c r="F23" i="3" l="1"/>
  <c r="F30" i="3" l="1"/>
  <c r="F25" i="3"/>
  <c r="F21" i="3"/>
  <c r="G5" i="3"/>
  <c r="F5" i="3"/>
  <c r="G32" i="3" l="1"/>
  <c r="F32" i="3"/>
  <c r="A31" i="3"/>
  <c r="A6" i="3" l="1"/>
  <c r="A7" i="3" s="1"/>
  <c r="D33" i="2" l="1"/>
  <c r="C33" i="2"/>
  <c r="A8" i="3" l="1"/>
  <c r="A9" i="3" s="1"/>
  <c r="A10" i="3" s="1"/>
  <c r="A11" i="3" s="1"/>
  <c r="A13" i="3" s="1"/>
  <c r="A14" i="3" s="1"/>
  <c r="A15" i="3" s="1"/>
  <c r="A16" i="3" l="1"/>
  <c r="A17" i="3" s="1"/>
  <c r="A18" i="3" s="1"/>
  <c r="A19" i="3" s="1"/>
  <c r="A20" i="3" s="1"/>
  <c r="A22" i="3" s="1"/>
  <c r="A23" i="3" s="1"/>
  <c r="A25" i="3" s="1"/>
  <c r="A26" i="3" s="1"/>
  <c r="A27" i="3" s="1"/>
  <c r="A28" i="3" s="1"/>
  <c r="A29" i="3" s="1"/>
  <c r="A30" i="3" s="1"/>
</calcChain>
</file>

<file path=xl/comments1.xml><?xml version="1.0" encoding="utf-8"?>
<comments xmlns="http://schemas.openxmlformats.org/spreadsheetml/2006/main">
  <authors>
    <author>Автор</author>
  </authors>
  <commentList>
    <comment ref="B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<sst xmlns="http://schemas.openxmlformats.org/spreadsheetml/2006/main" count="168" uniqueCount="134">
  <si>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</si>
  <si>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</si>
  <si>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</si>
  <si>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</si>
  <si>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</si>
  <si>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</si>
  <si>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</si>
  <si>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</si>
  <si>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</si>
  <si>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</si>
  <si>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</si>
  <si>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</si>
  <si>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</si>
  <si>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</si>
  <si>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</si>
  <si>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</si>
  <si>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</si>
  <si>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</si>
  <si>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</si>
  <si>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</si>
  <si>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</si>
  <si>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</si>
  <si>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</si>
  <si>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</si>
  <si>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</si>
  <si>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</si>
  <si>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</si>
  <si>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</si>
  <si>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</si>
  <si>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</si>
  <si>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</si>
  <si>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</si>
  <si>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</si>
  <si>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</si>
  <si>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</si>
  <si>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</si>
  <si>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</si>
  <si>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</si>
  <si>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</si>
  <si>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</si>
  <si>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</si>
  <si>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</si>
  <si>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</si>
  <si>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</si>
  <si>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</si>
  <si>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</si>
  <si>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</si>
  <si>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</si>
  <si>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</si>
  <si>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</si>
  <si>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</si>
  <si>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</si>
  <si>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</si>
  <si>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</si>
  <si>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</si>
  <si>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</si>
  <si>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</si>
  <si>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</si>
  <si>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</si>
  <si>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</si>
  <si>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</si>
  <si>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</si>
  <si>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</si>
  <si>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</si>
  <si>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</si>
  <si>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</si>
  <si>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</si>
  <si>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</si>
  <si>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</si>
  <si>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</si>
  <si>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</si>
  <si>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</si>
  <si>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</si>
  <si>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</si>
  <si>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</si>
  <si>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</si>
  <si>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</si>
  <si>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</si>
  <si>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</si>
  <si>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</si>
  <si>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</si>
  <si>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</si>
  <si>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</si>
  <si>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</si>
  <si>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</si>
  <si>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</si>
  <si>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</si>
  <si>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</si>
  <si>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</si>
  <si>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</si>
  <si>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</si>
  <si>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</si>
  <si>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</si>
  <si>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</si>
  <si>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Сопровождение ПП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</si>
  <si>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</si>
  <si>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</si>
  <si>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</si>
  <si>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</si>
  <si>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</si>
  <si>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</si>
  <si>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</si>
  <si>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</si>
  <si>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</si>
  <si>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</si>
  <si>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</si>
  <si>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Поставка лицензий</t>
  </si>
  <si>
    <t>Мебель из пластмассовых материалов</t>
  </si>
  <si>
    <t>31.09.14.110</t>
  </si>
  <si>
    <r>
      <t>о договорах, заключенных в декабре</t>
    </r>
    <r>
      <rPr>
        <b/>
        <sz val="11"/>
        <color theme="1"/>
        <rFont val="Times New Roman"/>
        <family val="1"/>
        <charset val="204"/>
      </rPr>
      <t xml:space="preserve"> 2022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</si>
  <si>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Разработка программного обеспечения</t>
  </si>
  <si>
    <t xml:space="preserve">51435138944220001350000 </t>
  </si>
  <si>
    <t xml:space="preserve">51435138944220001370000 </t>
  </si>
  <si>
    <t xml:space="preserve">51435138944220001360000 </t>
  </si>
  <si>
    <t xml:space="preserve">51435138944220001380000 </t>
  </si>
  <si>
    <t>Оказание оценочных услуг</t>
  </si>
  <si>
    <t xml:space="preserve">51435138944220001390000 </t>
  </si>
  <si>
    <t>Внедрение систем: Антифрод, Базы знаний, Нотификации и подсистем ДБО</t>
  </si>
  <si>
    <t>Оказание услуг по страхованию имущества</t>
  </si>
  <si>
    <t>Поставка банкоматов</t>
  </si>
  <si>
    <t>Поставка лицензии</t>
  </si>
  <si>
    <t>Поставка жестких дисков для серверов</t>
  </si>
  <si>
    <t>Поставка телекоммуникационного оборудования</t>
  </si>
  <si>
    <t>Поставка программного продукта</t>
  </si>
  <si>
    <t>120/121</t>
  </si>
  <si>
    <t xml:space="preserve">51435138944220001400000 </t>
  </si>
  <si>
    <t xml:space="preserve">51435138944220001410000 </t>
  </si>
  <si>
    <t xml:space="preserve">51435138944220001420000 </t>
  </si>
  <si>
    <t xml:space="preserve">51435138944220001430000 </t>
  </si>
  <si>
    <t xml:space="preserve">51435138944220001440000 </t>
  </si>
  <si>
    <t xml:space="preserve">51435138944220001450000 </t>
  </si>
  <si>
    <t xml:space="preserve">51435138944220001460000 </t>
  </si>
  <si>
    <t xml:space="preserve">51435138944220001470000 </t>
  </si>
  <si>
    <t xml:space="preserve">51435138944220001480000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</si>
</sst>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N15" sqref="N15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75" t="s">
        <v>0</v>
      </c>
      <c r="B1" s="75"/>
      <c r="C1" s="75"/>
      <c r="D1" s="75"/>
      <c r="E1" s="75"/>
      <c r="F1" s="75"/>
      <c r="G1" s="1"/>
      <c r="H1" s="1"/>
      <c r="I1" s="1"/>
    </row>
    <row r="2" spans="1:9" ht="33" customHeight="1" x14ac:dyDescent="0.25">
      <c r="A2" s="72" t="s">
        <v>109</v>
      </c>
      <c r="B2" s="72"/>
      <c r="C2" s="72"/>
      <c r="D2" s="72"/>
      <c r="E2" s="72"/>
      <c r="F2" s="72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75" t="s">
        <v>1</v>
      </c>
      <c r="B4" s="75"/>
      <c r="C4" s="75"/>
      <c r="D4" s="75"/>
      <c r="E4" s="75"/>
      <c r="F4" s="75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72" t="s">
        <v>3</v>
      </c>
      <c r="B7" s="72"/>
      <c r="C7" s="73" t="s">
        <v>29</v>
      </c>
      <c r="D7" s="73"/>
      <c r="E7" s="16" t="s">
        <v>4</v>
      </c>
      <c r="F7" s="3">
        <v>1435138944</v>
      </c>
      <c r="G7" s="2"/>
      <c r="H7" s="2"/>
      <c r="I7" s="2"/>
    </row>
    <row r="8" spans="1:9" x14ac:dyDescent="0.25">
      <c r="A8" s="72"/>
      <c r="B8" s="72"/>
      <c r="C8" s="73"/>
      <c r="D8" s="73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72" t="s">
        <v>6</v>
      </c>
      <c r="B9" s="72"/>
      <c r="C9" s="73" t="s">
        <v>30</v>
      </c>
      <c r="D9" s="73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72" t="s">
        <v>8</v>
      </c>
      <c r="B10" s="72"/>
      <c r="C10" s="73" t="s">
        <v>31</v>
      </c>
      <c r="D10" s="73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72" t="s">
        <v>10</v>
      </c>
      <c r="B11" s="72"/>
      <c r="C11" s="74" t="s">
        <v>32</v>
      </c>
      <c r="D11" s="74"/>
      <c r="E11" s="73" t="s">
        <v>11</v>
      </c>
      <c r="F11" s="73">
        <v>98701000001</v>
      </c>
      <c r="G11" s="2"/>
      <c r="H11" s="2"/>
      <c r="I11" s="2"/>
    </row>
    <row r="12" spans="1:9" ht="15.75" customHeight="1" x14ac:dyDescent="0.25">
      <c r="A12" s="72"/>
      <c r="B12" s="72"/>
      <c r="C12" s="74"/>
      <c r="D12" s="74"/>
      <c r="E12" s="73"/>
      <c r="F12" s="73"/>
      <c r="G12" s="2"/>
      <c r="H12" s="2"/>
      <c r="I12" s="2"/>
    </row>
    <row r="13" spans="1:9" ht="15.75" customHeight="1" x14ac:dyDescent="0.25">
      <c r="A13" s="72"/>
      <c r="B13" s="72"/>
      <c r="C13" s="74"/>
      <c r="D13" s="74"/>
      <c r="E13" s="73"/>
      <c r="F13" s="73"/>
      <c r="G13" s="2"/>
      <c r="H13" s="2"/>
      <c r="I13" s="2"/>
    </row>
    <row r="14" spans="1:9" x14ac:dyDescent="0.25">
      <c r="A14" s="72" t="s">
        <v>12</v>
      </c>
      <c r="B14" s="72"/>
      <c r="C14" s="73" t="s">
        <v>13</v>
      </c>
      <c r="D14" s="73"/>
      <c r="E14" s="16"/>
      <c r="F14" s="73"/>
      <c r="G14" s="2"/>
      <c r="H14" s="2"/>
      <c r="I14" s="2"/>
    </row>
    <row r="15" spans="1:9" ht="47.25" customHeight="1" x14ac:dyDescent="0.25">
      <c r="A15" s="72"/>
      <c r="B15" s="72"/>
      <c r="C15" s="73" t="s">
        <v>14</v>
      </c>
      <c r="D15" s="73"/>
      <c r="E15" s="16"/>
      <c r="F15" s="73"/>
      <c r="G15" s="2"/>
      <c r="H15" s="2"/>
      <c r="I15" s="2"/>
    </row>
    <row r="16" spans="1:9" x14ac:dyDescent="0.25">
      <c r="A16" s="72" t="s">
        <v>15</v>
      </c>
      <c r="B16" s="72"/>
      <c r="C16" s="73" t="s">
        <v>16</v>
      </c>
      <c r="D16" s="73"/>
      <c r="E16" s="16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4"/>
  <sheetViews>
    <sheetView zoomScale="90" zoomScaleNormal="90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D30" sqref="D30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7.85546875" style="22" customWidth="1"/>
    <col min="6" max="6" width="17" style="22" customWidth="1"/>
    <col min="7" max="16384" width="9.140625" style="22"/>
  </cols>
  <sheetData>
    <row r="1" spans="1:6" ht="51" customHeight="1" x14ac:dyDescent="0.25">
      <c r="A1" s="72" t="s">
        <v>48</v>
      </c>
      <c r="B1" s="72"/>
      <c r="C1" s="72"/>
      <c r="D1" s="72"/>
      <c r="E1" s="72"/>
      <c r="F1" s="72"/>
    </row>
    <row r="3" spans="1:6" ht="81" customHeight="1" x14ac:dyDescent="0.25">
      <c r="A3" s="52" t="s">
        <v>44</v>
      </c>
      <c r="B3" s="24" t="s">
        <v>45</v>
      </c>
      <c r="C3" s="24" t="s">
        <v>46</v>
      </c>
      <c r="D3" s="24" t="s">
        <v>49</v>
      </c>
      <c r="E3" s="25" t="s">
        <v>47</v>
      </c>
      <c r="F3" s="25" t="s">
        <v>50</v>
      </c>
    </row>
    <row r="4" spans="1:6" x14ac:dyDescent="0.25">
      <c r="A4" s="17">
        <v>1</v>
      </c>
      <c r="B4" s="61" t="s">
        <v>110</v>
      </c>
      <c r="C4" s="56">
        <v>130</v>
      </c>
      <c r="D4" s="57" t="s">
        <v>111</v>
      </c>
      <c r="E4" s="58">
        <v>44897</v>
      </c>
      <c r="F4" s="59">
        <v>290000</v>
      </c>
    </row>
    <row r="5" spans="1:6" x14ac:dyDescent="0.25">
      <c r="A5" s="17">
        <v>2</v>
      </c>
      <c r="B5" s="61" t="s">
        <v>94</v>
      </c>
      <c r="C5" s="56">
        <v>220</v>
      </c>
      <c r="D5" s="57" t="s">
        <v>112</v>
      </c>
      <c r="E5" s="58">
        <v>44897</v>
      </c>
      <c r="F5" s="19">
        <v>792000</v>
      </c>
    </row>
    <row r="6" spans="1:6" x14ac:dyDescent="0.25">
      <c r="A6" s="17">
        <v>3</v>
      </c>
      <c r="B6" s="61" t="s">
        <v>94</v>
      </c>
      <c r="C6" s="56">
        <v>220</v>
      </c>
      <c r="D6" s="57" t="s">
        <v>113</v>
      </c>
      <c r="E6" s="58">
        <v>44897</v>
      </c>
      <c r="F6" s="14">
        <v>528000</v>
      </c>
    </row>
    <row r="7" spans="1:6" x14ac:dyDescent="0.25">
      <c r="A7" s="17">
        <v>4</v>
      </c>
      <c r="B7" s="61" t="s">
        <v>94</v>
      </c>
      <c r="C7" s="56">
        <v>220</v>
      </c>
      <c r="D7" s="57" t="s">
        <v>114</v>
      </c>
      <c r="E7" s="58">
        <v>44897</v>
      </c>
      <c r="F7" s="36">
        <v>638400</v>
      </c>
    </row>
    <row r="8" spans="1:6" x14ac:dyDescent="0.25">
      <c r="A8" s="17">
        <v>5</v>
      </c>
      <c r="B8" s="55" t="s">
        <v>115</v>
      </c>
      <c r="C8" s="56">
        <v>220</v>
      </c>
      <c r="D8" s="57" t="s">
        <v>116</v>
      </c>
      <c r="E8" s="58">
        <v>44907</v>
      </c>
      <c r="F8" s="19">
        <v>1000000</v>
      </c>
    </row>
    <row r="9" spans="1:6" ht="30" x14ac:dyDescent="0.25">
      <c r="A9" s="17">
        <v>6</v>
      </c>
      <c r="B9" s="71" t="s">
        <v>117</v>
      </c>
      <c r="C9" s="56" t="s">
        <v>124</v>
      </c>
      <c r="D9" s="57" t="s">
        <v>125</v>
      </c>
      <c r="E9" s="58">
        <v>44908</v>
      </c>
      <c r="F9" s="19">
        <v>12844000</v>
      </c>
    </row>
    <row r="10" spans="1:6" x14ac:dyDescent="0.25">
      <c r="A10" s="17">
        <v>7</v>
      </c>
      <c r="B10" s="71" t="s">
        <v>118</v>
      </c>
      <c r="C10" s="56">
        <v>220</v>
      </c>
      <c r="D10" s="57" t="s">
        <v>126</v>
      </c>
      <c r="E10" s="58">
        <v>44904</v>
      </c>
      <c r="F10" s="19">
        <v>756000</v>
      </c>
    </row>
    <row r="11" spans="1:6" ht="16.5" customHeight="1" x14ac:dyDescent="0.25">
      <c r="A11" s="17">
        <v>8</v>
      </c>
      <c r="B11" s="71" t="s">
        <v>119</v>
      </c>
      <c r="C11" s="56">
        <v>220</v>
      </c>
      <c r="D11" s="57" t="s">
        <v>127</v>
      </c>
      <c r="E11" s="58">
        <v>44916</v>
      </c>
      <c r="F11" s="19">
        <v>5545182.9000000004</v>
      </c>
    </row>
    <row r="12" spans="1:6" x14ac:dyDescent="0.25">
      <c r="A12" s="17">
        <v>9</v>
      </c>
      <c r="B12" s="71" t="s">
        <v>120</v>
      </c>
      <c r="C12" s="56">
        <v>130</v>
      </c>
      <c r="D12" s="57" t="s">
        <v>128</v>
      </c>
      <c r="E12" s="58">
        <v>44921</v>
      </c>
      <c r="F12" s="19">
        <v>3560550</v>
      </c>
    </row>
    <row r="13" spans="1:6" x14ac:dyDescent="0.25">
      <c r="A13" s="17">
        <v>10</v>
      </c>
      <c r="B13" s="71" t="s">
        <v>94</v>
      </c>
      <c r="C13" s="56">
        <v>220</v>
      </c>
      <c r="D13" s="57" t="s">
        <v>129</v>
      </c>
      <c r="E13" s="58">
        <v>44921</v>
      </c>
      <c r="F13" s="19">
        <v>844239.6</v>
      </c>
    </row>
    <row r="14" spans="1:6" x14ac:dyDescent="0.25">
      <c r="A14" s="17">
        <v>11</v>
      </c>
      <c r="B14" s="71" t="s">
        <v>106</v>
      </c>
      <c r="C14" s="56">
        <v>220</v>
      </c>
      <c r="D14" s="57" t="s">
        <v>130</v>
      </c>
      <c r="E14" s="58">
        <v>44921</v>
      </c>
      <c r="F14" s="19">
        <v>612804</v>
      </c>
    </row>
    <row r="15" spans="1:6" x14ac:dyDescent="0.25">
      <c r="A15" s="17">
        <v>12</v>
      </c>
      <c r="B15" s="71" t="s">
        <v>121</v>
      </c>
      <c r="C15" s="56">
        <v>130</v>
      </c>
      <c r="D15" s="57" t="s">
        <v>131</v>
      </c>
      <c r="E15" s="58">
        <v>44922</v>
      </c>
      <c r="F15" s="19">
        <v>3260418.2</v>
      </c>
    </row>
    <row r="16" spans="1:6" x14ac:dyDescent="0.25">
      <c r="A16" s="17">
        <v>13</v>
      </c>
      <c r="B16" s="71" t="s">
        <v>122</v>
      </c>
      <c r="C16" s="56" t="s">
        <v>124</v>
      </c>
      <c r="D16" s="57" t="s">
        <v>132</v>
      </c>
      <c r="E16" s="58">
        <v>44922</v>
      </c>
      <c r="F16" s="19">
        <v>1963003.74</v>
      </c>
    </row>
    <row r="17" spans="1:6" x14ac:dyDescent="0.25">
      <c r="A17" s="17">
        <v>14</v>
      </c>
      <c r="B17" s="71" t="s">
        <v>123</v>
      </c>
      <c r="C17" s="56">
        <v>220</v>
      </c>
      <c r="D17" s="57" t="s">
        <v>133</v>
      </c>
      <c r="E17" s="58">
        <v>44923</v>
      </c>
      <c r="F17" s="19">
        <v>1333443.75</v>
      </c>
    </row>
    <row r="18" spans="1:6" x14ac:dyDescent="0.25">
      <c r="A18" s="17">
        <v>15</v>
      </c>
      <c r="B18" s="55"/>
      <c r="C18" s="56"/>
      <c r="D18" s="57"/>
      <c r="E18" s="58"/>
      <c r="F18" s="19"/>
    </row>
    <row r="19" spans="1:6" x14ac:dyDescent="0.25">
      <c r="A19" s="17">
        <v>16</v>
      </c>
      <c r="B19" s="55"/>
      <c r="C19" s="56"/>
      <c r="D19" s="57"/>
      <c r="E19" s="58"/>
      <c r="F19" s="19"/>
    </row>
    <row r="20" spans="1:6" x14ac:dyDescent="0.25">
      <c r="A20" s="17">
        <v>17</v>
      </c>
      <c r="B20" s="61"/>
      <c r="C20" s="61"/>
      <c r="D20" s="57"/>
      <c r="E20" s="62"/>
      <c r="F20" s="60"/>
    </row>
    <row r="21" spans="1:6" x14ac:dyDescent="0.25">
      <c r="A21" s="10">
        <v>18</v>
      </c>
      <c r="B21" s="61"/>
      <c r="C21" s="61"/>
      <c r="D21" s="57"/>
      <c r="E21" s="62"/>
      <c r="F21" s="60"/>
    </row>
    <row r="22" spans="1:6" x14ac:dyDescent="0.25">
      <c r="F22" s="26">
        <f>SUM(F4:F21)</f>
        <v>33968042.189999998</v>
      </c>
    </row>
    <row r="23" spans="1:6" ht="39.75" customHeight="1" x14ac:dyDescent="0.25">
      <c r="A23" s="72" t="s">
        <v>51</v>
      </c>
      <c r="B23" s="72"/>
      <c r="C23" s="72"/>
      <c r="D23" s="72"/>
    </row>
    <row r="25" spans="1:6" ht="60" x14ac:dyDescent="0.25">
      <c r="A25" s="21" t="s">
        <v>20</v>
      </c>
      <c r="B25" s="21" t="s">
        <v>39</v>
      </c>
      <c r="C25" s="21" t="s">
        <v>18</v>
      </c>
      <c r="D25" s="21" t="s">
        <v>42</v>
      </c>
    </row>
    <row r="26" spans="1:6" x14ac:dyDescent="0.25">
      <c r="A26" s="21">
        <v>1</v>
      </c>
      <c r="B26" s="21">
        <v>2</v>
      </c>
      <c r="C26" s="21">
        <v>3</v>
      </c>
      <c r="D26" s="21">
        <v>4</v>
      </c>
    </row>
    <row r="27" spans="1:6" ht="62.25" customHeight="1" x14ac:dyDescent="0.25">
      <c r="A27" s="21">
        <v>1</v>
      </c>
      <c r="B27" s="4" t="s">
        <v>52</v>
      </c>
      <c r="C27" s="11">
        <v>0</v>
      </c>
      <c r="D27" s="5">
        <v>0</v>
      </c>
    </row>
    <row r="28" spans="1:6" ht="76.5" customHeight="1" x14ac:dyDescent="0.25">
      <c r="A28" s="21">
        <v>2</v>
      </c>
      <c r="B28" s="4" t="s">
        <v>40</v>
      </c>
      <c r="C28" s="11">
        <v>0</v>
      </c>
      <c r="D28" s="5">
        <v>0</v>
      </c>
    </row>
    <row r="29" spans="1:6" ht="66" customHeight="1" x14ac:dyDescent="0.25">
      <c r="A29" s="21">
        <v>3</v>
      </c>
      <c r="B29" s="4" t="s">
        <v>41</v>
      </c>
      <c r="C29" s="41">
        <f>40+458-8-8</f>
        <v>482</v>
      </c>
      <c r="D29" s="36">
        <f>94991194.17+8321948.58-F8-F10-F11-F12-F13-F15-F16-F17-17688564.69-2514600-552000-29972918.3-12536064-4058500-557400-1000000</f>
        <v>16170257.570000008</v>
      </c>
      <c r="E29" s="47"/>
    </row>
    <row r="30" spans="1:6" ht="138.75" customHeight="1" x14ac:dyDescent="0.25">
      <c r="A30" s="65">
        <v>4</v>
      </c>
      <c r="B30" s="66" t="s">
        <v>98</v>
      </c>
      <c r="C30" s="41">
        <v>0</v>
      </c>
      <c r="D30" s="36">
        <v>0</v>
      </c>
      <c r="E30" s="47"/>
    </row>
    <row r="31" spans="1:6" ht="124.5" customHeight="1" x14ac:dyDescent="0.25">
      <c r="A31" s="65">
        <v>5</v>
      </c>
      <c r="B31" s="66" t="s">
        <v>99</v>
      </c>
      <c r="C31" s="41">
        <v>0</v>
      </c>
      <c r="D31" s="36">
        <v>0</v>
      </c>
      <c r="E31" s="47"/>
    </row>
    <row r="32" spans="1:6" ht="153" customHeight="1" x14ac:dyDescent="0.25">
      <c r="A32" s="65">
        <v>6</v>
      </c>
      <c r="B32" s="66" t="s">
        <v>100</v>
      </c>
      <c r="C32" s="41">
        <v>0</v>
      </c>
      <c r="D32" s="36">
        <v>0</v>
      </c>
      <c r="E32" s="47"/>
    </row>
    <row r="33" spans="1:4" x14ac:dyDescent="0.25">
      <c r="A33" s="76" t="s">
        <v>19</v>
      </c>
      <c r="B33" s="77"/>
      <c r="C33" s="11">
        <f>SUM(C27:C29)</f>
        <v>482</v>
      </c>
      <c r="D33" s="5">
        <f>SUM(D27:D29)</f>
        <v>16170257.570000008</v>
      </c>
    </row>
    <row r="34" spans="1:4" x14ac:dyDescent="0.25">
      <c r="D34" s="23"/>
    </row>
  </sheetData>
  <mergeCells count="3">
    <mergeCell ref="A23:D23"/>
    <mergeCell ref="A33:B33"/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="80" zoomScaleNormal="70" zoomScaleSheetLayoutView="80" workbookViewId="0">
      <pane ySplit="4" topLeftCell="A29" activePane="bottomLeft" state="frozen"/>
      <selection activeCell="B1" sqref="B1"/>
      <selection pane="bottomLeft" activeCell="G31" sqref="G31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32.7109375" customWidth="1"/>
  </cols>
  <sheetData>
    <row r="1" spans="1:8" ht="49.5" customHeight="1" x14ac:dyDescent="0.25">
      <c r="A1" s="78" t="s">
        <v>43</v>
      </c>
      <c r="B1" s="78"/>
      <c r="C1" s="78"/>
      <c r="D1" s="78"/>
      <c r="E1" s="78"/>
      <c r="F1" s="78"/>
      <c r="G1" s="78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53</v>
      </c>
      <c r="F5" s="5">
        <f>9000</f>
        <v>9000</v>
      </c>
      <c r="G5" s="5">
        <f>9000</f>
        <v>9000</v>
      </c>
      <c r="H5" s="49"/>
    </row>
    <row r="6" spans="1:8" ht="30" x14ac:dyDescent="0.25">
      <c r="A6" s="64">
        <f t="shared" ref="A6:A11" si="0">A5+1</f>
        <v>2</v>
      </c>
      <c r="B6" s="15" t="s">
        <v>101</v>
      </c>
      <c r="C6" s="10" t="s">
        <v>102</v>
      </c>
      <c r="D6" s="13">
        <v>90</v>
      </c>
      <c r="E6" s="67"/>
      <c r="F6" s="70"/>
      <c r="G6" s="70"/>
      <c r="H6" s="49"/>
    </row>
    <row r="7" spans="1:8" ht="90" x14ac:dyDescent="0.25">
      <c r="A7" s="64">
        <f t="shared" si="0"/>
        <v>3</v>
      </c>
      <c r="B7" s="10" t="s">
        <v>75</v>
      </c>
      <c r="C7" s="10" t="s">
        <v>76</v>
      </c>
      <c r="D7" s="13">
        <v>90</v>
      </c>
      <c r="E7" s="10" t="s">
        <v>53</v>
      </c>
      <c r="F7" s="5"/>
      <c r="G7" s="5"/>
      <c r="H7" s="49"/>
    </row>
    <row r="8" spans="1:8" ht="150" x14ac:dyDescent="0.25">
      <c r="A8" s="38">
        <f t="shared" si="0"/>
        <v>4</v>
      </c>
      <c r="B8" s="10" t="s">
        <v>64</v>
      </c>
      <c r="C8" s="10" t="s">
        <v>65</v>
      </c>
      <c r="D8" s="10">
        <v>60</v>
      </c>
      <c r="E8" s="10" t="s">
        <v>53</v>
      </c>
      <c r="F8" s="5">
        <v>80999</v>
      </c>
      <c r="G8" s="5"/>
      <c r="H8" s="48"/>
    </row>
    <row r="9" spans="1:8" ht="90" x14ac:dyDescent="0.25">
      <c r="A9" s="38">
        <f t="shared" si="0"/>
        <v>5</v>
      </c>
      <c r="B9" s="10" t="s">
        <v>77</v>
      </c>
      <c r="C9" s="10" t="s">
        <v>78</v>
      </c>
      <c r="D9" s="10">
        <v>20</v>
      </c>
      <c r="E9" s="10" t="s">
        <v>53</v>
      </c>
      <c r="F9" s="5"/>
      <c r="G9" s="5"/>
      <c r="H9" s="48"/>
    </row>
    <row r="10" spans="1:8" ht="120" x14ac:dyDescent="0.25">
      <c r="A10" s="38">
        <f t="shared" si="0"/>
        <v>6</v>
      </c>
      <c r="B10" s="10" t="s">
        <v>79</v>
      </c>
      <c r="C10" s="10" t="s">
        <v>80</v>
      </c>
      <c r="D10" s="10">
        <v>60</v>
      </c>
      <c r="E10" s="10" t="s">
        <v>53</v>
      </c>
      <c r="F10" s="39"/>
      <c r="G10" s="39"/>
      <c r="H10" s="48"/>
    </row>
    <row r="11" spans="1:8" ht="75" x14ac:dyDescent="0.25">
      <c r="A11" s="38">
        <f t="shared" si="0"/>
        <v>7</v>
      </c>
      <c r="B11" s="38" t="s">
        <v>81</v>
      </c>
      <c r="C11" s="38" t="s">
        <v>95</v>
      </c>
      <c r="D11" s="10">
        <v>60</v>
      </c>
      <c r="E11" s="67"/>
      <c r="F11" s="5"/>
      <c r="G11" s="5"/>
      <c r="H11" s="50"/>
    </row>
    <row r="12" spans="1:8" ht="135" x14ac:dyDescent="0.25">
      <c r="A12" s="63"/>
      <c r="B12" s="63" t="s">
        <v>96</v>
      </c>
      <c r="C12" s="63" t="s">
        <v>97</v>
      </c>
      <c r="D12" s="10">
        <v>60</v>
      </c>
      <c r="E12" s="10" t="s">
        <v>53</v>
      </c>
      <c r="F12" s="5"/>
      <c r="G12" s="5"/>
      <c r="H12" s="50"/>
    </row>
    <row r="13" spans="1:8" ht="96" customHeight="1" x14ac:dyDescent="0.25">
      <c r="A13" s="38">
        <f>A11+1</f>
        <v>8</v>
      </c>
      <c r="B13" s="34" t="s">
        <v>72</v>
      </c>
      <c r="C13" s="30" t="s">
        <v>73</v>
      </c>
      <c r="D13" s="34">
        <v>3</v>
      </c>
      <c r="E13" s="34" t="s">
        <v>53</v>
      </c>
      <c r="F13" s="35"/>
      <c r="G13" s="35"/>
      <c r="H13" s="48"/>
    </row>
    <row r="14" spans="1:8" ht="90" x14ac:dyDescent="0.25">
      <c r="A14" s="38">
        <f t="shared" ref="A14:A17" si="1">A13+1</f>
        <v>9</v>
      </c>
      <c r="B14" s="10" t="s">
        <v>60</v>
      </c>
      <c r="C14" s="18" t="s">
        <v>61</v>
      </c>
      <c r="D14" s="10">
        <v>3</v>
      </c>
      <c r="E14" s="10" t="s">
        <v>53</v>
      </c>
      <c r="F14" s="19">
        <v>25999</v>
      </c>
      <c r="G14" s="5"/>
      <c r="H14" s="48"/>
    </row>
    <row r="15" spans="1:8" ht="90" x14ac:dyDescent="0.25">
      <c r="A15" s="38">
        <f t="shared" si="1"/>
        <v>10</v>
      </c>
      <c r="B15" s="31" t="s">
        <v>70</v>
      </c>
      <c r="C15" s="18" t="s">
        <v>71</v>
      </c>
      <c r="D15" s="31">
        <v>40</v>
      </c>
      <c r="E15" s="10" t="s">
        <v>53</v>
      </c>
      <c r="F15" s="32"/>
      <c r="G15" s="33"/>
      <c r="H15" s="48"/>
    </row>
    <row r="16" spans="1:8" ht="90" x14ac:dyDescent="0.25">
      <c r="A16" s="46">
        <f t="shared" si="1"/>
        <v>11</v>
      </c>
      <c r="B16" s="31" t="s">
        <v>90</v>
      </c>
      <c r="C16" s="18" t="s">
        <v>91</v>
      </c>
      <c r="D16" s="31">
        <v>49</v>
      </c>
      <c r="E16" s="10" t="s">
        <v>53</v>
      </c>
      <c r="F16" s="32">
        <v>16795</v>
      </c>
      <c r="G16" s="33"/>
      <c r="H16" s="48"/>
    </row>
    <row r="17" spans="1:8" ht="90" x14ac:dyDescent="0.25">
      <c r="A17" s="46">
        <f t="shared" si="1"/>
        <v>12</v>
      </c>
      <c r="B17" s="10" t="s">
        <v>58</v>
      </c>
      <c r="C17" s="10" t="s">
        <v>59</v>
      </c>
      <c r="D17" s="13">
        <v>1</v>
      </c>
      <c r="E17" s="10" t="s">
        <v>53</v>
      </c>
      <c r="F17" s="5"/>
      <c r="G17" s="5"/>
      <c r="H17" s="48"/>
    </row>
    <row r="18" spans="1:8" ht="90" x14ac:dyDescent="0.25">
      <c r="A18" s="38">
        <f>A17+1</f>
        <v>13</v>
      </c>
      <c r="B18" s="28" t="s">
        <v>66</v>
      </c>
      <c r="C18" s="28" t="s">
        <v>67</v>
      </c>
      <c r="D18" s="28">
        <v>90</v>
      </c>
      <c r="E18" s="10" t="s">
        <v>53</v>
      </c>
      <c r="F18" s="5"/>
      <c r="G18" s="5"/>
      <c r="H18" s="48"/>
    </row>
    <row r="19" spans="1:8" ht="90" x14ac:dyDescent="0.25">
      <c r="A19" s="38">
        <f>A18+1</f>
        <v>14</v>
      </c>
      <c r="B19" s="10" t="s">
        <v>62</v>
      </c>
      <c r="C19" s="10" t="s">
        <v>63</v>
      </c>
      <c r="D19" s="10">
        <v>75</v>
      </c>
      <c r="E19" s="10" t="s">
        <v>53</v>
      </c>
      <c r="F19" s="20"/>
      <c r="G19" s="36"/>
      <c r="H19" s="48"/>
    </row>
    <row r="20" spans="1:8" ht="90" x14ac:dyDescent="0.25">
      <c r="A20" s="38">
        <f>A19+1</f>
        <v>15</v>
      </c>
      <c r="B20" s="10" t="s">
        <v>82</v>
      </c>
      <c r="C20" s="10" t="s">
        <v>83</v>
      </c>
      <c r="D20" s="10">
        <v>70</v>
      </c>
      <c r="E20" s="10" t="s">
        <v>53</v>
      </c>
      <c r="F20" s="20"/>
      <c r="G20" s="36"/>
      <c r="H20" s="48"/>
    </row>
    <row r="21" spans="1:8" ht="90" x14ac:dyDescent="0.25">
      <c r="A21" s="54"/>
      <c r="B21" s="10" t="s">
        <v>92</v>
      </c>
      <c r="C21" s="53" t="s">
        <v>93</v>
      </c>
      <c r="D21" s="10">
        <v>70</v>
      </c>
      <c r="E21" s="10" t="s">
        <v>53</v>
      </c>
      <c r="F21" s="20">
        <f>6460+38000+18834</f>
        <v>63294</v>
      </c>
      <c r="G21" s="36"/>
      <c r="H21" s="48"/>
    </row>
    <row r="22" spans="1:8" ht="90" x14ac:dyDescent="0.25">
      <c r="A22" s="38">
        <f>A20+1</f>
        <v>16</v>
      </c>
      <c r="B22" s="10" t="s">
        <v>33</v>
      </c>
      <c r="C22" s="10" t="s">
        <v>34</v>
      </c>
      <c r="D22" s="13">
        <v>70</v>
      </c>
      <c r="E22" s="10" t="s">
        <v>53</v>
      </c>
      <c r="F22" s="14"/>
      <c r="G22" s="14"/>
      <c r="H22" s="48"/>
    </row>
    <row r="23" spans="1:8" ht="90" x14ac:dyDescent="0.25">
      <c r="A23" s="38">
        <f t="shared" ref="A23" si="2">A22+1</f>
        <v>17</v>
      </c>
      <c r="B23" s="12" t="s">
        <v>55</v>
      </c>
      <c r="C23" s="10" t="s">
        <v>54</v>
      </c>
      <c r="D23" s="13">
        <v>90</v>
      </c>
      <c r="E23" s="10" t="s">
        <v>53</v>
      </c>
      <c r="F23" s="14">
        <f>1800+900+419.98+225+694.5+4218.6+19800+5280</f>
        <v>33338.080000000002</v>
      </c>
      <c r="G23" s="14">
        <v>4218.6000000000004</v>
      </c>
      <c r="H23" s="51"/>
    </row>
    <row r="24" spans="1:8" ht="90" x14ac:dyDescent="0.25">
      <c r="A24" s="68"/>
      <c r="B24" s="12" t="s">
        <v>104</v>
      </c>
      <c r="C24" s="10" t="s">
        <v>105</v>
      </c>
      <c r="D24" s="13">
        <v>70</v>
      </c>
      <c r="E24" s="10" t="s">
        <v>53</v>
      </c>
      <c r="F24" s="14"/>
      <c r="G24" s="37"/>
      <c r="H24" s="51"/>
    </row>
    <row r="25" spans="1:8" ht="90" x14ac:dyDescent="0.25">
      <c r="A25" s="38">
        <f>A23+1</f>
        <v>18</v>
      </c>
      <c r="B25" s="15" t="s">
        <v>56</v>
      </c>
      <c r="C25" s="10" t="s">
        <v>57</v>
      </c>
      <c r="D25" s="13">
        <v>33</v>
      </c>
      <c r="E25" s="10" t="s">
        <v>103</v>
      </c>
      <c r="F25" s="14">
        <f>22600+5553+60600+82170+20000</f>
        <v>190923</v>
      </c>
      <c r="G25" s="14"/>
      <c r="H25" s="48"/>
    </row>
    <row r="26" spans="1:8" ht="105" x14ac:dyDescent="0.25">
      <c r="A26" s="42">
        <f>A25+1</f>
        <v>19</v>
      </c>
      <c r="B26" s="15" t="s">
        <v>86</v>
      </c>
      <c r="C26" s="43" t="s">
        <v>87</v>
      </c>
      <c r="D26" s="13">
        <v>70</v>
      </c>
      <c r="E26" s="10" t="s">
        <v>74</v>
      </c>
      <c r="F26" s="14"/>
      <c r="G26" s="14"/>
      <c r="H26" s="48"/>
    </row>
    <row r="27" spans="1:8" ht="105" x14ac:dyDescent="0.25">
      <c r="A27" s="42">
        <f t="shared" ref="A27" si="3">A26+1</f>
        <v>20</v>
      </c>
      <c r="B27" s="40" t="s">
        <v>84</v>
      </c>
      <c r="C27" s="40" t="s">
        <v>85</v>
      </c>
      <c r="D27" s="10">
        <v>55</v>
      </c>
      <c r="E27" s="10" t="s">
        <v>74</v>
      </c>
      <c r="F27" s="14"/>
      <c r="G27" s="14"/>
      <c r="H27" s="48"/>
    </row>
    <row r="28" spans="1:8" ht="90" x14ac:dyDescent="0.25">
      <c r="A28" s="38">
        <f t="shared" ref="A28" si="4">A27+1</f>
        <v>21</v>
      </c>
      <c r="B28" s="15" t="s">
        <v>35</v>
      </c>
      <c r="C28" s="10" t="s">
        <v>36</v>
      </c>
      <c r="D28" s="13">
        <v>75</v>
      </c>
      <c r="E28" s="10" t="s">
        <v>53</v>
      </c>
      <c r="F28" s="14"/>
      <c r="G28" s="14"/>
      <c r="H28" s="48"/>
    </row>
    <row r="29" spans="1:8" ht="90" x14ac:dyDescent="0.25">
      <c r="A29" s="27">
        <f t="shared" ref="A29:A31" si="5">A28+1</f>
        <v>22</v>
      </c>
      <c r="B29" s="10" t="s">
        <v>68</v>
      </c>
      <c r="C29" s="10" t="s">
        <v>69</v>
      </c>
      <c r="D29" s="10">
        <v>75</v>
      </c>
      <c r="E29" s="10" t="s">
        <v>53</v>
      </c>
      <c r="F29" s="29"/>
      <c r="G29" s="29"/>
      <c r="H29" s="48"/>
    </row>
    <row r="30" spans="1:8" ht="90" x14ac:dyDescent="0.25">
      <c r="A30" s="46">
        <f t="shared" si="5"/>
        <v>23</v>
      </c>
      <c r="B30" s="10" t="s">
        <v>88</v>
      </c>
      <c r="C30" s="10" t="s">
        <v>89</v>
      </c>
      <c r="D30" s="10">
        <v>75</v>
      </c>
      <c r="E30" s="10" t="s">
        <v>53</v>
      </c>
      <c r="F30" s="14">
        <f>10592</f>
        <v>10592</v>
      </c>
      <c r="G30" s="29">
        <v>10592</v>
      </c>
      <c r="H30" s="48"/>
    </row>
    <row r="31" spans="1:8" ht="90" x14ac:dyDescent="0.25">
      <c r="A31" s="69">
        <f t="shared" si="5"/>
        <v>24</v>
      </c>
      <c r="B31" s="10" t="s">
        <v>108</v>
      </c>
      <c r="C31" s="10" t="s">
        <v>107</v>
      </c>
      <c r="D31" s="10">
        <v>75</v>
      </c>
      <c r="E31" s="10" t="s">
        <v>53</v>
      </c>
      <c r="F31" s="29"/>
      <c r="G31" s="29"/>
      <c r="H31" s="48"/>
    </row>
    <row r="32" spans="1:8" x14ac:dyDescent="0.25">
      <c r="F32" s="26">
        <f>SUM(F5:F31)</f>
        <v>430940.08</v>
      </c>
      <c r="G32" s="26">
        <f>SUM(G5:G31)</f>
        <v>23810.6</v>
      </c>
      <c r="H32" s="48"/>
    </row>
    <row r="33" spans="6:7" x14ac:dyDescent="0.25">
      <c r="F33" s="44"/>
      <c r="G33" s="44"/>
    </row>
    <row r="34" spans="6:7" x14ac:dyDescent="0.25">
      <c r="F34" s="45"/>
      <c r="G34" s="45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7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72" t="s">
        <v>27</v>
      </c>
      <c r="B1" s="72"/>
      <c r="C1" s="72"/>
      <c r="D1" s="72"/>
      <c r="E1" s="72"/>
      <c r="F1" s="72"/>
      <c r="G1" s="72"/>
      <c r="H1" s="72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2023-02-15T03:43:40Z</dcterms:modified>
</cp:coreProperties>
</file>